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namkim\Downloads\새 폴더 (14)\"/>
    </mc:Choice>
  </mc:AlternateContent>
  <xr:revisionPtr revIDLastSave="0" documentId="13_ncr:1_{726618AA-7034-469B-A273-AF52AD1DE167}" xr6:coauthVersionLast="47" xr6:coauthVersionMax="47" xr10:uidLastSave="{00000000-0000-0000-0000-000000000000}"/>
  <bookViews>
    <workbookView xWindow="28680" yWindow="-120" windowWidth="29040" windowHeight="15720" tabRatio="626" xr2:uid="{7600C5E2-F4D0-4555-BF85-3DC71D88BCA6}"/>
  </bookViews>
  <sheets>
    <sheet name="Disclaimer" sheetId="17" r:id="rId1"/>
    <sheet name="The Consolidated Company" sheetId="16" r:id="rId2"/>
    <sheet name="Consolidated FP" sheetId="10" r:id="rId3"/>
    <sheet name="Consolidated IS" sheetId="13" r:id="rId4"/>
    <sheet name="Consolidated Sales Breakdown" sheetId="5" r:id="rId5"/>
    <sheet name="Consolidated Operating Cost" sheetId="15" r:id="rId6"/>
    <sheet name="FP" sheetId="18" r:id="rId7"/>
    <sheet name="IS" sheetId="19" r:id="rId8"/>
  </sheets>
  <definedNames>
    <definedName name="_xlnm.Print_Area" localSheetId="2">#N/A</definedName>
    <definedName name="_xlnm.Print_Area" localSheetId="3">#N/A</definedName>
    <definedName name="_xlnm.Print_Area" localSheetId="5">#N/A</definedName>
    <definedName name="_xlnm.Print_Area" localSheetId="4">#N/A</definedName>
    <definedName name="_xlnm.Print_Area" localSheetId="0">Disclaimer!$A$1:$F$27</definedName>
    <definedName name="_xlnm.Print_Area" localSheetId="6">FP!$A$1:$H$62</definedName>
    <definedName name="_xlnm.Print_Area" localSheetId="7">IS!$A$1:$J$80</definedName>
    <definedName name="_xlnm.Print_Area" localSheetId="1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9" i="19" l="1"/>
  <c r="H77" i="19"/>
  <c r="H57" i="19"/>
  <c r="H49" i="19"/>
  <c r="H45" i="19"/>
  <c r="H39" i="19"/>
  <c r="H37" i="19"/>
  <c r="H70" i="13"/>
  <c r="H62" i="13"/>
  <c r="H54" i="13"/>
  <c r="H49" i="13"/>
  <c r="H43" i="13"/>
  <c r="H41" i="13"/>
  <c r="H40" i="13"/>
  <c r="H38" i="19" l="1"/>
  <c r="H42" i="13"/>
  <c r="H82" i="13" s="1"/>
  <c r="H83" i="13" l="1"/>
  <c r="H85" i="13"/>
  <c r="G49" i="19"/>
  <c r="F49" i="19"/>
  <c r="E49" i="19"/>
  <c r="E38" i="19"/>
  <c r="G67" i="19"/>
  <c r="I67" i="19"/>
  <c r="G57" i="19"/>
  <c r="I56" i="19"/>
  <c r="G45" i="19"/>
  <c r="G39" i="19"/>
  <c r="G37" i="19"/>
  <c r="I69" i="13"/>
  <c r="I67" i="13"/>
  <c r="I68" i="13"/>
  <c r="G70" i="13"/>
  <c r="I70" i="13"/>
  <c r="G62" i="13"/>
  <c r="I62" i="13"/>
  <c r="G54" i="13"/>
  <c r="I54" i="13"/>
  <c r="G49" i="13"/>
  <c r="G43" i="13"/>
  <c r="I43" i="13"/>
  <c r="G40" i="13"/>
  <c r="G41" i="13"/>
  <c r="F67" i="19"/>
  <c r="F57" i="19"/>
  <c r="F45" i="19"/>
  <c r="F39" i="19"/>
  <c r="F37" i="19"/>
  <c r="F70" i="13"/>
  <c r="F62" i="13"/>
  <c r="F42" i="13"/>
  <c r="F82" i="13"/>
  <c r="F83" i="13"/>
  <c r="F54" i="13"/>
  <c r="F49" i="13"/>
  <c r="F43" i="13"/>
  <c r="F40" i="13"/>
  <c r="F41" i="13"/>
  <c r="I75" i="19"/>
  <c r="I54" i="19"/>
  <c r="E62" i="13"/>
  <c r="I60" i="13"/>
  <c r="I78" i="19"/>
  <c r="I76" i="19"/>
  <c r="I74" i="19"/>
  <c r="I73" i="19"/>
  <c r="I72" i="19"/>
  <c r="I71" i="19"/>
  <c r="I70" i="19"/>
  <c r="I69" i="19"/>
  <c r="I68" i="19"/>
  <c r="I66" i="19"/>
  <c r="I65" i="19"/>
  <c r="I64" i="19"/>
  <c r="I63" i="19"/>
  <c r="I62" i="19"/>
  <c r="I61" i="19"/>
  <c r="I60" i="19"/>
  <c r="I59" i="19"/>
  <c r="I58" i="19"/>
  <c r="I55" i="19"/>
  <c r="I53" i="19"/>
  <c r="I52" i="19"/>
  <c r="I51" i="19"/>
  <c r="I50" i="19"/>
  <c r="I48" i="19"/>
  <c r="I47" i="19"/>
  <c r="I46" i="19"/>
  <c r="I44" i="19"/>
  <c r="I43" i="19"/>
  <c r="I42" i="19"/>
  <c r="I41" i="19"/>
  <c r="I40" i="19"/>
  <c r="I36" i="19"/>
  <c r="I35" i="19"/>
  <c r="I34" i="19"/>
  <c r="I33" i="19"/>
  <c r="I32" i="19"/>
  <c r="I31" i="19"/>
  <c r="I30" i="19"/>
  <c r="I29" i="19"/>
  <c r="I28" i="19"/>
  <c r="I27" i="19"/>
  <c r="I26" i="19"/>
  <c r="I25" i="19"/>
  <c r="I24" i="19"/>
  <c r="I23" i="19"/>
  <c r="I22" i="19"/>
  <c r="I21" i="19"/>
  <c r="I20" i="19"/>
  <c r="I19" i="19"/>
  <c r="I18" i="19"/>
  <c r="I17" i="19"/>
  <c r="I16" i="19"/>
  <c r="I15" i="19"/>
  <c r="I14" i="19"/>
  <c r="I13" i="19"/>
  <c r="I12" i="19"/>
  <c r="I11" i="19"/>
  <c r="I10" i="19"/>
  <c r="I9" i="19"/>
  <c r="I8" i="19"/>
  <c r="I7" i="19"/>
  <c r="E67" i="19"/>
  <c r="E57" i="19"/>
  <c r="E45" i="19"/>
  <c r="E39" i="19"/>
  <c r="E37" i="19"/>
  <c r="G60" i="18"/>
  <c r="G53" i="18"/>
  <c r="G32" i="18"/>
  <c r="E70" i="13"/>
  <c r="E54" i="13"/>
  <c r="E49" i="13"/>
  <c r="E43" i="13"/>
  <c r="E41" i="13"/>
  <c r="E40" i="13"/>
  <c r="I87" i="13"/>
  <c r="I86" i="13"/>
  <c r="I84" i="13"/>
  <c r="I81" i="13"/>
  <c r="I80" i="13"/>
  <c r="I79" i="13"/>
  <c r="I78" i="13"/>
  <c r="I77" i="13"/>
  <c r="I76" i="13"/>
  <c r="I75" i="13"/>
  <c r="I74" i="13"/>
  <c r="I73" i="13"/>
  <c r="I72" i="13"/>
  <c r="I71" i="13"/>
  <c r="I66" i="13"/>
  <c r="I65" i="13"/>
  <c r="I64" i="13"/>
  <c r="I63" i="13"/>
  <c r="I61" i="13"/>
  <c r="I59" i="13"/>
  <c r="I58" i="13"/>
  <c r="I57" i="13"/>
  <c r="I56" i="13"/>
  <c r="I55" i="13"/>
  <c r="I53" i="13"/>
  <c r="I52" i="13"/>
  <c r="I51" i="13"/>
  <c r="I50" i="13"/>
  <c r="I48" i="13"/>
  <c r="I47" i="13"/>
  <c r="I46" i="13"/>
  <c r="I45" i="13"/>
  <c r="I44" i="13"/>
  <c r="I39" i="13"/>
  <c r="I38" i="13"/>
  <c r="I37" i="13"/>
  <c r="I36" i="13"/>
  <c r="I35" i="13"/>
  <c r="I34" i="13"/>
  <c r="I33" i="13"/>
  <c r="I32" i="13"/>
  <c r="I31" i="13"/>
  <c r="I30" i="13"/>
  <c r="I29" i="13"/>
  <c r="I28" i="13"/>
  <c r="I27" i="13"/>
  <c r="I26" i="13"/>
  <c r="I25" i="13"/>
  <c r="I24" i="13"/>
  <c r="I23" i="13"/>
  <c r="I22" i="13"/>
  <c r="I21" i="13"/>
  <c r="I20" i="13"/>
  <c r="I19" i="13"/>
  <c r="I18" i="13"/>
  <c r="I17" i="13"/>
  <c r="I16" i="13"/>
  <c r="I15" i="13"/>
  <c r="I14" i="13"/>
  <c r="I13" i="13"/>
  <c r="I12" i="13"/>
  <c r="I11" i="13"/>
  <c r="I10" i="13"/>
  <c r="I9" i="13"/>
  <c r="I8" i="13"/>
  <c r="I7" i="13"/>
  <c r="G64" i="10"/>
  <c r="G56" i="10"/>
  <c r="G65" i="10"/>
  <c r="G35" i="10"/>
  <c r="I40" i="13"/>
  <c r="F38" i="19"/>
  <c r="I57" i="19"/>
  <c r="F77" i="19"/>
  <c r="F79" i="19"/>
  <c r="I37" i="19"/>
  <c r="I45" i="19"/>
  <c r="E42" i="13"/>
  <c r="E82" i="13"/>
  <c r="F85" i="13"/>
  <c r="E83" i="13"/>
  <c r="E85" i="13"/>
  <c r="I49" i="13"/>
  <c r="E77" i="19"/>
  <c r="I49" i="19"/>
  <c r="E79" i="19"/>
  <c r="G38" i="19"/>
  <c r="I38" i="19"/>
  <c r="G77" i="19"/>
  <c r="I39" i="19"/>
  <c r="G42" i="13"/>
  <c r="G79" i="19"/>
  <c r="I79" i="19"/>
  <c r="I77" i="19"/>
  <c r="I42" i="13"/>
  <c r="G82" i="13"/>
  <c r="I82" i="13"/>
  <c r="G85" i="13"/>
  <c r="I85" i="13"/>
  <c r="G83" i="13"/>
  <c r="G61" i="18" l="1"/>
  <c r="I41" i="13"/>
  <c r="I83" i="13"/>
</calcChain>
</file>

<file path=xl/sharedStrings.xml><?xml version="1.0" encoding="utf-8"?>
<sst xmlns="http://schemas.openxmlformats.org/spreadsheetml/2006/main" count="689" uniqueCount="310">
  <si>
    <t>Total</t>
    <phoneticPr fontId="3" type="noConversion"/>
  </si>
  <si>
    <t>2.</t>
  </si>
  <si>
    <t>4.</t>
  </si>
  <si>
    <t>5.</t>
  </si>
  <si>
    <t>6.</t>
  </si>
  <si>
    <t>11.</t>
  </si>
  <si>
    <t>12.</t>
  </si>
  <si>
    <t>14.</t>
  </si>
  <si>
    <t>15.</t>
  </si>
  <si>
    <t>16.</t>
  </si>
  <si>
    <t>17.</t>
  </si>
  <si>
    <t>18.</t>
  </si>
  <si>
    <t>19.</t>
  </si>
  <si>
    <t>3.</t>
  </si>
  <si>
    <t>Consolidated Cost Structure</t>
    <phoneticPr fontId="3" type="noConversion"/>
  </si>
  <si>
    <t>1.</t>
    <phoneticPr fontId="3" type="noConversion"/>
  </si>
  <si>
    <t>7.</t>
  </si>
  <si>
    <t>8.</t>
  </si>
  <si>
    <t>9.</t>
  </si>
  <si>
    <t>10.</t>
  </si>
  <si>
    <t>21.</t>
  </si>
  <si>
    <t>22.</t>
  </si>
  <si>
    <t xml:space="preserve"> </t>
    <phoneticPr fontId="3" type="noConversion"/>
  </si>
  <si>
    <t>23.</t>
  </si>
  <si>
    <t>24.</t>
  </si>
  <si>
    <t>25.</t>
  </si>
  <si>
    <t>26.</t>
  </si>
  <si>
    <t>27.</t>
  </si>
  <si>
    <t>Non-operating Income</t>
    <phoneticPr fontId="3" type="noConversion"/>
  </si>
  <si>
    <t>Income Tax Expenses</t>
    <phoneticPr fontId="3" type="noConversion"/>
  </si>
  <si>
    <t>Depreciation &amp; Amortization</t>
    <phoneticPr fontId="3" type="noConversion"/>
  </si>
  <si>
    <t>Other Gains</t>
    <phoneticPr fontId="3" type="noConversion"/>
  </si>
  <si>
    <t>Other Losses</t>
    <phoneticPr fontId="3" type="noConversion"/>
  </si>
  <si>
    <t>Amount</t>
    <phoneticPr fontId="3" type="noConversion"/>
  </si>
  <si>
    <t>Current Asset</t>
    <phoneticPr fontId="3" type="noConversion"/>
  </si>
  <si>
    <t xml:space="preserve"> </t>
    <phoneticPr fontId="3" type="noConversion"/>
  </si>
  <si>
    <t>1.</t>
    <phoneticPr fontId="3" type="noConversion"/>
  </si>
  <si>
    <t>Inventories</t>
    <phoneticPr fontId="3" type="noConversion"/>
  </si>
  <si>
    <t>Other Quick Assets</t>
    <phoneticPr fontId="3" type="noConversion"/>
  </si>
  <si>
    <t>Non-current Asset</t>
    <phoneticPr fontId="3" type="noConversion"/>
  </si>
  <si>
    <t>Tangible Assets</t>
    <phoneticPr fontId="3" type="noConversion"/>
  </si>
  <si>
    <t>Total Assets</t>
    <phoneticPr fontId="4" type="noConversion"/>
  </si>
  <si>
    <t>Current Liabilities</t>
    <phoneticPr fontId="3" type="noConversion"/>
  </si>
  <si>
    <t>Paid-in Capital</t>
    <phoneticPr fontId="3" type="noConversion"/>
  </si>
  <si>
    <t>Other Capital</t>
    <phoneticPr fontId="3" type="noConversion"/>
  </si>
  <si>
    <t>Labor Cost</t>
    <phoneticPr fontId="3" type="noConversion"/>
  </si>
  <si>
    <t>Other Non-Current Liabilities</t>
    <phoneticPr fontId="3" type="noConversion"/>
  </si>
  <si>
    <t>Deferred Tax Assets</t>
    <phoneticPr fontId="3" type="noConversion"/>
  </si>
  <si>
    <t>Cash and Cash Equivalents</t>
    <phoneticPr fontId="3" type="noConversion"/>
  </si>
  <si>
    <t>Other Receivables</t>
    <phoneticPr fontId="3" type="noConversion"/>
  </si>
  <si>
    <t>Long-Term Loans</t>
    <phoneticPr fontId="3" type="noConversion"/>
  </si>
  <si>
    <t>Income Tax Assets</t>
    <phoneticPr fontId="3" type="noConversion"/>
  </si>
  <si>
    <t>Defined Benefit Obligations</t>
    <phoneticPr fontId="3" type="noConversion"/>
  </si>
  <si>
    <t>Other Provisions</t>
    <phoneticPr fontId="3" type="noConversion"/>
  </si>
  <si>
    <t>Salaries Expenses</t>
    <phoneticPr fontId="3" type="noConversion"/>
  </si>
  <si>
    <t>Severance Benefits</t>
    <phoneticPr fontId="3" type="noConversion"/>
  </si>
  <si>
    <t>Employee Benefits</t>
    <phoneticPr fontId="3" type="noConversion"/>
  </si>
  <si>
    <t>Bad Debt Expenses</t>
    <phoneticPr fontId="3" type="noConversion"/>
  </si>
  <si>
    <t>Travel Expenses</t>
    <phoneticPr fontId="3" type="noConversion"/>
  </si>
  <si>
    <t>Miscellaneous Expenses</t>
    <phoneticPr fontId="3" type="noConversion"/>
  </si>
  <si>
    <t>Entertainment Expenses</t>
    <phoneticPr fontId="3" type="noConversion"/>
  </si>
  <si>
    <t>Accounts</t>
    <phoneticPr fontId="4" type="noConversion"/>
  </si>
  <si>
    <t>Communication Expenses</t>
    <phoneticPr fontId="3" type="noConversion"/>
  </si>
  <si>
    <t>Utility Expenses</t>
    <phoneticPr fontId="3" type="noConversion"/>
  </si>
  <si>
    <t>Taxes and Dues</t>
    <phoneticPr fontId="3" type="noConversion"/>
  </si>
  <si>
    <t>Depreciation Expenses</t>
    <phoneticPr fontId="3" type="noConversion"/>
  </si>
  <si>
    <t>Amortization Expenses on Intagible Assets</t>
    <phoneticPr fontId="3" type="noConversion"/>
  </si>
  <si>
    <t>Rents</t>
    <phoneticPr fontId="3" type="noConversion"/>
  </si>
  <si>
    <t>Repairs</t>
    <phoneticPr fontId="3" type="noConversion"/>
  </si>
  <si>
    <t>Insuracne Premium</t>
    <phoneticPr fontId="3" type="noConversion"/>
  </si>
  <si>
    <t>Vehicles Maintenance Expenses</t>
    <phoneticPr fontId="3" type="noConversion"/>
  </si>
  <si>
    <t>Operating R&amp;D Expenses</t>
    <phoneticPr fontId="3" type="noConversion"/>
  </si>
  <si>
    <t>Freight Expenses</t>
    <phoneticPr fontId="3" type="noConversion"/>
  </si>
  <si>
    <t>Training Expenses</t>
    <phoneticPr fontId="3" type="noConversion"/>
  </si>
  <si>
    <t>Publication Expenses</t>
    <phoneticPr fontId="3" type="noConversion"/>
  </si>
  <si>
    <t>Supplies Expenses</t>
    <phoneticPr fontId="3" type="noConversion"/>
  </si>
  <si>
    <t>Commission Paid</t>
    <phoneticPr fontId="3" type="noConversion"/>
  </si>
  <si>
    <t>Sales Promotinoal Expenses</t>
    <phoneticPr fontId="3" type="noConversion"/>
  </si>
  <si>
    <t>Advertising Expenses</t>
    <phoneticPr fontId="3" type="noConversion"/>
  </si>
  <si>
    <t>Consolidated Net Income</t>
  </si>
  <si>
    <t>Controlling Interest</t>
    <phoneticPr fontId="3" type="noConversion"/>
  </si>
  <si>
    <t>NCSOFT Corp. &amp; Subsidiaries</t>
    <phoneticPr fontId="3" type="noConversion"/>
  </si>
  <si>
    <t>NCSOFT Corp. &amp; Subsidiaries</t>
    <phoneticPr fontId="3" type="noConversion"/>
  </si>
  <si>
    <t>NCSOFT Corp. &amp; Subsidiaries</t>
    <phoneticPr fontId="3" type="noConversion"/>
  </si>
  <si>
    <t>Other Current Liabilities</t>
    <phoneticPr fontId="3" type="noConversion"/>
  </si>
  <si>
    <t>Non-current Liabilities</t>
    <phoneticPr fontId="3" type="noConversion"/>
  </si>
  <si>
    <t>13.</t>
  </si>
  <si>
    <t>20.</t>
  </si>
  <si>
    <t>Total</t>
    <phoneticPr fontId="3" type="noConversion"/>
  </si>
  <si>
    <t>Consolidated Statement of Financial Position</t>
    <phoneticPr fontId="4" type="noConversion"/>
  </si>
  <si>
    <t>Consolidated Statement of Income</t>
    <phoneticPr fontId="3" type="noConversion"/>
  </si>
  <si>
    <t>Intangible Assets</t>
    <phoneticPr fontId="3" type="noConversion"/>
  </si>
  <si>
    <t>1Q</t>
    <phoneticPr fontId="3" type="noConversion"/>
  </si>
  <si>
    <t>2Q</t>
    <phoneticPr fontId="3" type="noConversion"/>
  </si>
  <si>
    <t>3Q</t>
    <phoneticPr fontId="3" type="noConversion"/>
  </si>
  <si>
    <t>4Q</t>
    <phoneticPr fontId="3" type="noConversion"/>
  </si>
  <si>
    <r>
      <rPr>
        <b/>
        <sz val="10"/>
        <color indexed="8"/>
        <rFont val="맑은 고딕"/>
        <family val="3"/>
        <charset val="129"/>
      </rPr>
      <t>Ⅰ.</t>
    </r>
    <phoneticPr fontId="3" type="noConversion"/>
  </si>
  <si>
    <r>
      <rPr>
        <sz val="10"/>
        <color indexed="8"/>
        <rFont val="굴림"/>
        <family val="3"/>
        <charset val="129"/>
      </rPr>
      <t>Ⅰ</t>
    </r>
    <r>
      <rPr>
        <sz val="10"/>
        <color indexed="8"/>
        <rFont val="Calibri"/>
        <family val="2"/>
      </rPr>
      <t>.</t>
    </r>
    <phoneticPr fontId="3" type="noConversion"/>
  </si>
  <si>
    <r>
      <rPr>
        <sz val="10"/>
        <color indexed="8"/>
        <rFont val="굴림"/>
        <family val="3"/>
        <charset val="129"/>
      </rPr>
      <t>Ⅱ</t>
    </r>
    <r>
      <rPr>
        <sz val="10"/>
        <color indexed="8"/>
        <rFont val="Calibri"/>
        <family val="2"/>
      </rPr>
      <t>.</t>
    </r>
    <phoneticPr fontId="3" type="noConversion"/>
  </si>
  <si>
    <r>
      <t xml:space="preserve">  </t>
    </r>
    <r>
      <rPr>
        <sz val="10"/>
        <color indexed="8"/>
        <rFont val="돋움"/>
        <family val="3"/>
        <charset val="129"/>
      </rPr>
      <t>Ⅰ</t>
    </r>
    <r>
      <rPr>
        <sz val="10"/>
        <color indexed="8"/>
        <rFont val="Calibri"/>
        <family val="2"/>
      </rPr>
      <t>.</t>
    </r>
    <phoneticPr fontId="3" type="noConversion"/>
  </si>
  <si>
    <r>
      <t xml:space="preserve"> </t>
    </r>
    <r>
      <rPr>
        <sz val="10"/>
        <color indexed="8"/>
        <rFont val="굴림"/>
        <family val="3"/>
        <charset val="129"/>
      </rPr>
      <t>Ⅱ</t>
    </r>
    <r>
      <rPr>
        <sz val="10"/>
        <color indexed="8"/>
        <rFont val="Calibri"/>
        <family val="2"/>
      </rPr>
      <t>.</t>
    </r>
    <phoneticPr fontId="3" type="noConversion"/>
  </si>
  <si>
    <r>
      <t xml:space="preserve"> </t>
    </r>
    <r>
      <rPr>
        <sz val="10"/>
        <color indexed="8"/>
        <rFont val="굴림"/>
        <family val="3"/>
        <charset val="129"/>
      </rPr>
      <t>Ⅲ</t>
    </r>
    <r>
      <rPr>
        <sz val="10"/>
        <color indexed="8"/>
        <rFont val="Calibri"/>
        <family val="2"/>
      </rPr>
      <t>.</t>
    </r>
    <phoneticPr fontId="3" type="noConversion"/>
  </si>
  <si>
    <r>
      <rPr>
        <sz val="10"/>
        <color indexed="8"/>
        <rFont val="굴림"/>
        <family val="3"/>
        <charset val="129"/>
      </rPr>
      <t>Ⅳ</t>
    </r>
    <r>
      <rPr>
        <sz val="10"/>
        <color indexed="8"/>
        <rFont val="Calibri"/>
        <family val="2"/>
      </rPr>
      <t>.</t>
    </r>
  </si>
  <si>
    <r>
      <rPr>
        <sz val="10"/>
        <color indexed="8"/>
        <rFont val="굴림"/>
        <family val="3"/>
        <charset val="129"/>
      </rPr>
      <t>Ⅴ</t>
    </r>
    <r>
      <rPr>
        <sz val="10"/>
        <color indexed="8"/>
        <rFont val="Calibri"/>
        <family val="2"/>
      </rPr>
      <t>.</t>
    </r>
    <phoneticPr fontId="3" type="noConversion"/>
  </si>
  <si>
    <t>1.</t>
    <phoneticPr fontId="3" type="noConversion"/>
  </si>
  <si>
    <t>(Unit : KRW MN)</t>
  </si>
  <si>
    <t>(Unit : KRW MN)</t>
    <phoneticPr fontId="3" type="noConversion"/>
  </si>
  <si>
    <t>(Unit : KRW)</t>
  </si>
  <si>
    <t>(Unit : KRW)</t>
    <phoneticPr fontId="3" type="noConversion"/>
  </si>
  <si>
    <t>Other Debts Payables</t>
    <phoneticPr fontId="3" type="noConversion"/>
  </si>
  <si>
    <t>Current Income Tax Payables</t>
    <phoneticPr fontId="3" type="noConversion"/>
  </si>
  <si>
    <t>Other Payables</t>
    <phoneticPr fontId="3" type="noConversion"/>
  </si>
  <si>
    <t>Defferd Tax Liabilities</t>
    <phoneticPr fontId="3" type="noConversion"/>
  </si>
  <si>
    <t>Miniority Interest</t>
    <phoneticPr fontId="3" type="noConversion"/>
  </si>
  <si>
    <t>Gains Before Income Tax</t>
    <phoneticPr fontId="3" type="noConversion"/>
  </si>
  <si>
    <t>1.</t>
  </si>
  <si>
    <t>Financial Income</t>
    <phoneticPr fontId="3" type="noConversion"/>
  </si>
  <si>
    <t>Financial Expenses</t>
    <phoneticPr fontId="3" type="noConversion"/>
  </si>
  <si>
    <t>Interest Gains</t>
    <phoneticPr fontId="3" type="noConversion"/>
  </si>
  <si>
    <t>Dividend Gains</t>
    <phoneticPr fontId="3" type="noConversion"/>
  </si>
  <si>
    <t>Gains on Disposition of Tangible Assets</t>
  </si>
  <si>
    <t>Miscellaneous Gains</t>
  </si>
  <si>
    <t>Miscellaneous Losses</t>
    <phoneticPr fontId="3" type="noConversion"/>
  </si>
  <si>
    <t>Short-Term Financial Instruments</t>
    <phoneticPr fontId="3" type="noConversion"/>
  </si>
  <si>
    <t>Investment Properties</t>
    <phoneticPr fontId="3" type="noConversion"/>
  </si>
  <si>
    <t>Other Capital Components</t>
    <phoneticPr fontId="3" type="noConversion"/>
  </si>
  <si>
    <t>Royalty Expenses</t>
    <phoneticPr fontId="3" type="noConversion"/>
  </si>
  <si>
    <t>Ⅲ.</t>
  </si>
  <si>
    <t>Ⅱ.</t>
  </si>
  <si>
    <t>IV.</t>
  </si>
  <si>
    <t>V.</t>
  </si>
  <si>
    <t>VI.</t>
  </si>
  <si>
    <t>VII.</t>
  </si>
  <si>
    <t>Defined Benefit Assets</t>
    <phoneticPr fontId="3" type="noConversion"/>
  </si>
  <si>
    <t>Gains or Losses on Investments under Equity Method</t>
    <phoneticPr fontId="3" type="noConversion"/>
  </si>
  <si>
    <t>Gains on Evaluation of Investments in Affiliated Companies</t>
  </si>
  <si>
    <t>Losses on Evaluation of Investments in Affiliated Companies</t>
  </si>
  <si>
    <t xml:space="preserve">Investments in Affiliated Companies </t>
    <phoneticPr fontId="3" type="noConversion"/>
  </si>
  <si>
    <t>Revenue</t>
  </si>
  <si>
    <t>Operating Expenses</t>
  </si>
  <si>
    <t>Operating Income</t>
  </si>
  <si>
    <t>Operating Income Margin (%)</t>
    <phoneticPr fontId="3" type="noConversion"/>
  </si>
  <si>
    <t>Pre-tax Income Margin (%)</t>
    <phoneticPr fontId="3" type="noConversion"/>
  </si>
  <si>
    <t>Foreign Exchange Difference</t>
    <phoneticPr fontId="3" type="noConversion"/>
  </si>
  <si>
    <t xml:space="preserve">Donations </t>
    <phoneticPr fontId="3" type="noConversion"/>
  </si>
  <si>
    <t>Gains on Evaluation of Financial Assets</t>
    <phoneticPr fontId="3" type="noConversion"/>
  </si>
  <si>
    <t xml:space="preserve">Losses on Disposition of Financial Assets </t>
    <phoneticPr fontId="3" type="noConversion"/>
  </si>
  <si>
    <t>Losses on Evaluation of Financial Assets</t>
    <phoneticPr fontId="3" type="noConversion"/>
  </si>
  <si>
    <t xml:space="preserve">Gains on Disposition of Financial Assets </t>
    <phoneticPr fontId="3" type="noConversion"/>
  </si>
  <si>
    <t>Losses on Disposition of Tangible Assets</t>
    <phoneticPr fontId="3" type="noConversion"/>
  </si>
  <si>
    <t>Losses on Disposition of Intangible Assets</t>
    <phoneticPr fontId="3" type="noConversion"/>
  </si>
  <si>
    <t>Short-Term Borrowings</t>
    <phoneticPr fontId="3" type="noConversion"/>
  </si>
  <si>
    <t>Long-Term Investment Assets</t>
    <phoneticPr fontId="3" type="noConversion"/>
  </si>
  <si>
    <t>Losses on Abandonment of Tangible Assets</t>
    <phoneticPr fontId="3" type="noConversion"/>
  </si>
  <si>
    <t>Other Expenses</t>
    <phoneticPr fontId="3" type="noConversion"/>
  </si>
  <si>
    <t>Losses on Abandonment of Inventories</t>
    <phoneticPr fontId="3" type="noConversion"/>
  </si>
  <si>
    <t>Variable Expense &amp; Other</t>
    <phoneticPr fontId="3" type="noConversion"/>
  </si>
  <si>
    <t>Sales Commissions</t>
    <phoneticPr fontId="3" type="noConversion"/>
  </si>
  <si>
    <t>Gains on Disposition of Intangible Assets</t>
    <phoneticPr fontId="3" type="noConversion"/>
  </si>
  <si>
    <t>Other bad debt expenses</t>
    <phoneticPr fontId="3" type="noConversion"/>
  </si>
  <si>
    <t>Event Expenses</t>
    <phoneticPr fontId="3" type="noConversion"/>
  </si>
  <si>
    <t>Marketing Promotional Expenses</t>
    <phoneticPr fontId="3" type="noConversion"/>
  </si>
  <si>
    <t>28.</t>
  </si>
  <si>
    <t>29.</t>
  </si>
  <si>
    <t>30.</t>
  </si>
  <si>
    <t>Marketing Expense</t>
    <phoneticPr fontId="3" type="noConversion"/>
  </si>
  <si>
    <t>Account Receivables</t>
    <phoneticPr fontId="3" type="noConversion"/>
  </si>
  <si>
    <t>Lease Liabilities</t>
    <phoneticPr fontId="3" type="noConversion"/>
  </si>
  <si>
    <t>Long-Term Employee Benefit Obligations</t>
    <phoneticPr fontId="3" type="noConversion"/>
  </si>
  <si>
    <t xml:space="preserve"> 7. </t>
    <phoneticPr fontId="3" type="noConversion"/>
  </si>
  <si>
    <t>Total Liabilities</t>
    <phoneticPr fontId="3" type="noConversion"/>
  </si>
  <si>
    <t>Retained Earnings</t>
    <phoneticPr fontId="3" type="noConversion"/>
  </si>
  <si>
    <t>Non-Controlling Interests</t>
    <phoneticPr fontId="3" type="noConversion"/>
  </si>
  <si>
    <t>Total Shareholders' Equity</t>
    <phoneticPr fontId="3" type="noConversion"/>
  </si>
  <si>
    <t>Liabilities &amp; Shareholders' Equity</t>
    <phoneticPr fontId="3" type="noConversion"/>
  </si>
  <si>
    <t>Short-Term Investment Assets</t>
    <phoneticPr fontId="3" type="noConversion"/>
  </si>
  <si>
    <t>Short-Term Loans</t>
    <phoneticPr fontId="3" type="noConversion"/>
  </si>
  <si>
    <t>Other Non-current Liabilities</t>
    <phoneticPr fontId="3" type="noConversion"/>
  </si>
  <si>
    <t>31.</t>
  </si>
  <si>
    <t>Meeting Expenses</t>
    <phoneticPr fontId="3" type="noConversion"/>
  </si>
  <si>
    <t>Impairment Losses on Financial Assets</t>
    <phoneticPr fontId="3" type="noConversion"/>
  </si>
  <si>
    <t>Impairment Losses on Investments in Affiliated Companies</t>
    <phoneticPr fontId="3" type="noConversion"/>
  </si>
  <si>
    <t>Gains on Disposition of Investments in Affiliated Companies</t>
    <phoneticPr fontId="3" type="noConversion"/>
  </si>
  <si>
    <t>Losses on Disposition of Investments in Affiliated Companies</t>
    <phoneticPr fontId="3" type="noConversion"/>
  </si>
  <si>
    <t>Interest Expenses</t>
    <phoneticPr fontId="3" type="noConversion"/>
  </si>
  <si>
    <t>Cost of Goods Sold</t>
    <phoneticPr fontId="3" type="noConversion"/>
  </si>
  <si>
    <t>Cost of Other Goods Sold</t>
    <phoneticPr fontId="3" type="noConversion"/>
  </si>
  <si>
    <t>Impairment Losses on Tangible Assets</t>
    <phoneticPr fontId="3" type="noConversion"/>
  </si>
  <si>
    <t>Short-term Financial Lease Bond</t>
    <phoneticPr fontId="3" type="noConversion"/>
  </si>
  <si>
    <t>Long-term Financial Lease Bond</t>
    <phoneticPr fontId="3" type="noConversion"/>
  </si>
  <si>
    <t>Bonds and Long-Term Borrowings</t>
    <phoneticPr fontId="3" type="noConversion"/>
  </si>
  <si>
    <t>Impairment Losses on Intangible Assets</t>
    <phoneticPr fontId="3" type="noConversion"/>
  </si>
  <si>
    <t>Derivative Liabilities</t>
    <phoneticPr fontId="3" type="noConversion"/>
  </si>
  <si>
    <t>Other</t>
    <phoneticPr fontId="3" type="noConversion"/>
  </si>
  <si>
    <t>Royalties</t>
    <phoneticPr fontId="3" type="noConversion"/>
  </si>
  <si>
    <t>Consolidated Sales Breakdown</t>
    <phoneticPr fontId="3" type="noConversion"/>
  </si>
  <si>
    <t>Gains on Disposition of Derivative</t>
    <phoneticPr fontId="3" type="noConversion"/>
  </si>
  <si>
    <t>Losses on Disposition of Investments in Subsidiaries</t>
    <phoneticPr fontId="3" type="noConversion"/>
  </si>
  <si>
    <t>1Q</t>
    <phoneticPr fontId="3" type="noConversion"/>
  </si>
  <si>
    <t>2Q</t>
    <phoneticPr fontId="3" type="noConversion"/>
  </si>
  <si>
    <t>3Q</t>
    <phoneticPr fontId="3" type="noConversion"/>
  </si>
  <si>
    <t>4Q</t>
    <phoneticPr fontId="3" type="noConversion"/>
  </si>
  <si>
    <t>Statement of Financial Position</t>
    <phoneticPr fontId="4" type="noConversion"/>
  </si>
  <si>
    <t>NCSOFT Corp.</t>
    <phoneticPr fontId="3" type="noConversion"/>
  </si>
  <si>
    <t>Investments in Subsidiareis</t>
    <phoneticPr fontId="3" type="noConversion"/>
  </si>
  <si>
    <t>Other Non-current Assets</t>
    <phoneticPr fontId="3" type="noConversion"/>
  </si>
  <si>
    <t>Other Debts Payables</t>
  </si>
  <si>
    <t xml:space="preserve"> 2.</t>
  </si>
  <si>
    <t xml:space="preserve"> 3.</t>
  </si>
  <si>
    <t xml:space="preserve"> 4.</t>
  </si>
  <si>
    <t>Tax Liabilities</t>
  </si>
  <si>
    <t xml:space="preserve"> 5.</t>
  </si>
  <si>
    <t>Other Current Liabilities</t>
  </si>
  <si>
    <t xml:space="preserve"> 6.</t>
  </si>
  <si>
    <t>Non-current Liability</t>
    <phoneticPr fontId="3" type="noConversion"/>
  </si>
  <si>
    <t>Lease Liabilities</t>
  </si>
  <si>
    <t>Deffered Tax Liabilities</t>
    <phoneticPr fontId="3" type="noConversion"/>
  </si>
  <si>
    <r>
      <rPr>
        <sz val="10"/>
        <color indexed="8"/>
        <rFont val="Arial"/>
        <family val="2"/>
      </rPr>
      <t>Ⅰ</t>
    </r>
    <r>
      <rPr>
        <sz val="10"/>
        <color indexed="8"/>
        <rFont val="Calibri"/>
        <family val="2"/>
      </rPr>
      <t>.</t>
    </r>
    <phoneticPr fontId="3" type="noConversion"/>
  </si>
  <si>
    <r>
      <rPr>
        <sz val="10"/>
        <color indexed="8"/>
        <rFont val="굴림"/>
        <family val="3"/>
        <charset val="129"/>
      </rPr>
      <t>Ⅲ</t>
    </r>
    <r>
      <rPr>
        <sz val="10"/>
        <color indexed="8"/>
        <rFont val="Calibri"/>
        <family val="2"/>
      </rPr>
      <t>.</t>
    </r>
    <phoneticPr fontId="3" type="noConversion"/>
  </si>
  <si>
    <t>Unappropriated Retained Earnings</t>
    <phoneticPr fontId="3" type="noConversion"/>
  </si>
  <si>
    <t>Total Shareholders'  Equity</t>
    <phoneticPr fontId="3" type="noConversion"/>
  </si>
  <si>
    <t>Statement of Income</t>
    <phoneticPr fontId="3" type="noConversion"/>
  </si>
  <si>
    <t>1Q</t>
  </si>
  <si>
    <t>2Q</t>
  </si>
  <si>
    <t>3Q</t>
  </si>
  <si>
    <t>4Q</t>
  </si>
  <si>
    <t>Total</t>
  </si>
  <si>
    <r>
      <rPr>
        <b/>
        <sz val="10"/>
        <color indexed="8"/>
        <rFont val="맑은 고딕"/>
        <family val="3"/>
        <charset val="129"/>
      </rPr>
      <t>Ⅰ</t>
    </r>
    <r>
      <rPr>
        <b/>
        <sz val="10"/>
        <color indexed="8"/>
        <rFont val="Calibri"/>
        <family val="2"/>
      </rPr>
      <t>.</t>
    </r>
    <phoneticPr fontId="3" type="noConversion"/>
  </si>
  <si>
    <t>Revenue</t>
    <phoneticPr fontId="3" type="noConversion"/>
  </si>
  <si>
    <r>
      <rPr>
        <b/>
        <sz val="10"/>
        <color indexed="8"/>
        <rFont val="맑은 고딕"/>
        <family val="3"/>
        <charset val="129"/>
      </rPr>
      <t>Ⅱ</t>
    </r>
    <r>
      <rPr>
        <b/>
        <sz val="10"/>
        <color indexed="8"/>
        <rFont val="Calibri"/>
        <family val="2"/>
      </rPr>
      <t>.</t>
    </r>
    <phoneticPr fontId="4" type="noConversion"/>
  </si>
  <si>
    <t>Operating Expenses</t>
    <phoneticPr fontId="3" type="noConversion"/>
  </si>
  <si>
    <t xml:space="preserve"> Salaries Expenses</t>
    <phoneticPr fontId="3" type="noConversion"/>
  </si>
  <si>
    <t xml:space="preserve"> Severance Benefits</t>
    <phoneticPr fontId="3" type="noConversion"/>
  </si>
  <si>
    <t xml:space="preserve"> Employee Benefits</t>
    <phoneticPr fontId="3" type="noConversion"/>
  </si>
  <si>
    <t xml:space="preserve"> Bad Debt Expenses</t>
    <phoneticPr fontId="3" type="noConversion"/>
  </si>
  <si>
    <t xml:space="preserve"> Travel Expenses</t>
    <phoneticPr fontId="3" type="noConversion"/>
  </si>
  <si>
    <t xml:space="preserve"> Entertainment Expenses</t>
    <phoneticPr fontId="3" type="noConversion"/>
  </si>
  <si>
    <t xml:space="preserve"> Communication Expenses</t>
    <phoneticPr fontId="3" type="noConversion"/>
  </si>
  <si>
    <t xml:space="preserve"> Utility Expenses</t>
    <phoneticPr fontId="3" type="noConversion"/>
  </si>
  <si>
    <t xml:space="preserve"> Taxes and utilities</t>
    <phoneticPr fontId="3" type="noConversion"/>
  </si>
  <si>
    <t xml:space="preserve"> Depreciation Expenses</t>
    <phoneticPr fontId="3" type="noConversion"/>
  </si>
  <si>
    <t xml:space="preserve"> Amortization Expenses on Intangible Assets</t>
    <phoneticPr fontId="3" type="noConversion"/>
  </si>
  <si>
    <t xml:space="preserve"> Rents</t>
    <phoneticPr fontId="3" type="noConversion"/>
  </si>
  <si>
    <t xml:space="preserve"> Repairs Expenses</t>
    <phoneticPr fontId="3" type="noConversion"/>
  </si>
  <si>
    <t xml:space="preserve"> Insurance Premium</t>
    <phoneticPr fontId="3" type="noConversion"/>
  </si>
  <si>
    <t xml:space="preserve"> Vehicles Maintenance Expenses</t>
  </si>
  <si>
    <t xml:space="preserve"> Operating R&amp;D expenses</t>
    <phoneticPr fontId="3" type="noConversion"/>
  </si>
  <si>
    <t xml:space="preserve"> Freight Expenses</t>
    <phoneticPr fontId="3" type="noConversion"/>
  </si>
  <si>
    <t xml:space="preserve"> Training Expenses</t>
    <phoneticPr fontId="3" type="noConversion"/>
  </si>
  <si>
    <t xml:space="preserve"> Publication Expenses</t>
    <phoneticPr fontId="3" type="noConversion"/>
  </si>
  <si>
    <t xml:space="preserve"> Supplies Expenses</t>
    <phoneticPr fontId="3" type="noConversion"/>
  </si>
  <si>
    <t xml:space="preserve"> Event Expenses</t>
    <phoneticPr fontId="3" type="noConversion"/>
  </si>
  <si>
    <t xml:space="preserve"> Commission Paid</t>
    <phoneticPr fontId="3" type="noConversion"/>
  </si>
  <si>
    <t xml:space="preserve"> Royalty Expenses</t>
    <phoneticPr fontId="3" type="noConversion"/>
  </si>
  <si>
    <t xml:space="preserve"> Cost of Goods Sold</t>
    <phoneticPr fontId="3" type="noConversion"/>
  </si>
  <si>
    <t xml:space="preserve"> Cost of Other Goods Sold</t>
    <phoneticPr fontId="3" type="noConversion"/>
  </si>
  <si>
    <t xml:space="preserve"> Advertising Expenses</t>
    <phoneticPr fontId="3" type="noConversion"/>
  </si>
  <si>
    <t xml:space="preserve"> Miscellaneous Expenses</t>
    <phoneticPr fontId="3" type="noConversion"/>
  </si>
  <si>
    <r>
      <rPr>
        <b/>
        <sz val="10"/>
        <color indexed="8"/>
        <rFont val="맑은 고딕"/>
        <family val="3"/>
        <charset val="129"/>
      </rPr>
      <t>Ⅲ</t>
    </r>
    <r>
      <rPr>
        <b/>
        <sz val="10"/>
        <color indexed="8"/>
        <rFont val="Calibri"/>
        <family val="2"/>
      </rPr>
      <t>.</t>
    </r>
  </si>
  <si>
    <t>Operating Income</t>
    <phoneticPr fontId="3" type="noConversion"/>
  </si>
  <si>
    <t>Non Operating Income</t>
    <phoneticPr fontId="3" type="noConversion"/>
  </si>
  <si>
    <t xml:space="preserve"> Interest Income</t>
    <phoneticPr fontId="3" type="noConversion"/>
  </si>
  <si>
    <t xml:space="preserve"> Dividend Income</t>
    <phoneticPr fontId="3" type="noConversion"/>
  </si>
  <si>
    <t xml:space="preserve">Gains on Evaluation of Financial Assets </t>
    <phoneticPr fontId="3" type="noConversion"/>
  </si>
  <si>
    <t>Financial Expense</t>
    <phoneticPr fontId="3" type="noConversion"/>
  </si>
  <si>
    <t>Losses on Disposition of Financial Assets</t>
    <phoneticPr fontId="3" type="noConversion"/>
  </si>
  <si>
    <t>Other Non-operating Income</t>
    <phoneticPr fontId="3" type="noConversion"/>
  </si>
  <si>
    <t>Gains on Disposition of Tangible Assets</t>
    <phoneticPr fontId="3" type="noConversion"/>
  </si>
  <si>
    <t>Miscellaneous Gains</t>
    <phoneticPr fontId="3" type="noConversion"/>
  </si>
  <si>
    <t>Other Non-operating Expense</t>
    <phoneticPr fontId="3" type="noConversion"/>
  </si>
  <si>
    <t>Foreign Exchange Losses</t>
    <phoneticPr fontId="3" type="noConversion"/>
  </si>
  <si>
    <t>Donations</t>
    <phoneticPr fontId="3" type="noConversion"/>
  </si>
  <si>
    <t>Gains or Loss on Investments under Equity Method</t>
    <phoneticPr fontId="3" type="noConversion"/>
  </si>
  <si>
    <t>Gains on Investment using the equity method of accounting</t>
    <phoneticPr fontId="3" type="noConversion"/>
  </si>
  <si>
    <t>Losses on Investment using the equity method of accounting</t>
    <phoneticPr fontId="3" type="noConversion"/>
  </si>
  <si>
    <t xml:space="preserve">Impairment Losses on Investments in Affiliated Companies </t>
    <phoneticPr fontId="3" type="noConversion"/>
  </si>
  <si>
    <t xml:space="preserve">Impairment Losses on Investments in Subsidiaries </t>
    <phoneticPr fontId="3" type="noConversion"/>
  </si>
  <si>
    <t xml:space="preserve">Reversal of Impairment Losses on Investments in Subsidiaries </t>
    <phoneticPr fontId="3" type="noConversion"/>
  </si>
  <si>
    <t>Losses on Disposition of Investments in Subsidiaries</t>
    <phoneticPr fontId="3" type="noConversion"/>
  </si>
  <si>
    <t>Gains Before Extraordinary Gains/Losses and Income Tax</t>
    <phoneticPr fontId="3" type="noConversion"/>
  </si>
  <si>
    <r>
      <rPr>
        <b/>
        <sz val="10"/>
        <color indexed="8"/>
        <rFont val="맑은 고딕"/>
        <family val="3"/>
        <charset val="129"/>
      </rPr>
      <t>Ⅵ</t>
    </r>
    <r>
      <rPr>
        <b/>
        <sz val="10"/>
        <color indexed="8"/>
        <rFont val="Calibri"/>
        <family val="2"/>
      </rPr>
      <t>.</t>
    </r>
  </si>
  <si>
    <t>Net Income</t>
    <phoneticPr fontId="3" type="noConversion"/>
  </si>
  <si>
    <t xml:space="preserve"> 1.</t>
    <phoneticPr fontId="3" type="noConversion"/>
  </si>
  <si>
    <t xml:space="preserve"> Sales Promotinoal Expenses</t>
    <phoneticPr fontId="3" type="noConversion"/>
  </si>
  <si>
    <t>Mobile games *</t>
    <phoneticPr fontId="3" type="noConversion"/>
  </si>
  <si>
    <t>Lineage M</t>
    <phoneticPr fontId="3" type="noConversion"/>
  </si>
  <si>
    <t>Lineage 2M</t>
    <phoneticPr fontId="3" type="noConversion"/>
  </si>
  <si>
    <t>Lineage W</t>
    <phoneticPr fontId="3" type="noConversion"/>
  </si>
  <si>
    <t>Lineage</t>
    <phoneticPr fontId="3" type="noConversion"/>
  </si>
  <si>
    <t>Lineage II</t>
    <phoneticPr fontId="3" type="noConversion"/>
  </si>
  <si>
    <t>Aion</t>
    <phoneticPr fontId="3" type="noConversion"/>
  </si>
  <si>
    <t>Blade &amp; Soul</t>
    <phoneticPr fontId="3" type="noConversion"/>
  </si>
  <si>
    <t>Guild Wars 2</t>
    <phoneticPr fontId="3" type="noConversion"/>
  </si>
  <si>
    <t>PC online games **</t>
    <phoneticPr fontId="3" type="noConversion"/>
  </si>
  <si>
    <t>-</t>
  </si>
  <si>
    <t>Gains on Disposition of Investments in Subsidiaries</t>
    <phoneticPr fontId="3" type="noConversion"/>
  </si>
  <si>
    <t>Non-Current Assets Held for Sale</t>
    <phoneticPr fontId="3" type="noConversion"/>
  </si>
  <si>
    <t>Reversal of Restoration Provision</t>
    <phoneticPr fontId="3" type="noConversion"/>
  </si>
  <si>
    <t>Reversal of Allowance for Doubtful Accounts</t>
    <phoneticPr fontId="3" type="noConversion"/>
  </si>
  <si>
    <t>Reversal of Restoration Provision</t>
    <phoneticPr fontId="3" type="noConversion"/>
  </si>
  <si>
    <t>The Consolidated Company ('25)</t>
    <phoneticPr fontId="3" type="noConversion"/>
  </si>
  <si>
    <t>Gains on Disposition of Investments in Subsidiaries</t>
    <phoneticPr fontId="3" type="noConversion"/>
  </si>
  <si>
    <t>Gains on Disposition of Investment Property</t>
    <phoneticPr fontId="3" type="noConversion"/>
  </si>
  <si>
    <t>As of December 31, 2025</t>
    <phoneticPr fontId="3" type="noConversion"/>
  </si>
  <si>
    <t>(January 2025 ~ December 2025)</t>
    <phoneticPr fontId="3" type="noConversion"/>
  </si>
  <si>
    <t>Aion 2</t>
    <phoneticPr fontId="3" type="noConversion"/>
  </si>
  <si>
    <t>-</t>
    <phoneticPr fontId="3" type="noConversion"/>
  </si>
  <si>
    <t>Long-Term Financial Assets</t>
    <phoneticPr fontId="3" type="noConversion"/>
  </si>
  <si>
    <t>* Including Lineage M, Lineage 2M, and Lineage W</t>
    <phoneticPr fontId="3" type="noConversion"/>
  </si>
  <si>
    <t>** Including Lineage, Lineage 2, Aion, Blade &amp; Soul, Guild Wars 2, and Aion 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</si>
</sst>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0,"/>
    <numFmt numFmtId="177" formatCode="#,##0_);[Red]\(#,##0\)"/>
    <numFmt numFmtId="178" formatCode="#,##0_ "/>
    <numFmt numFmtId="179" formatCode="0.00_ "/>
    <numFmt numFmtId="180" formatCode="#,##0,,;[Red]\(#,##0,,\)"/>
  </numFmts>
  <fonts count="5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바탕체"/>
      <family val="1"/>
      <charset val="129"/>
    </font>
    <font>
      <sz val="8"/>
      <name val="돋움"/>
      <family val="3"/>
      <charset val="129"/>
    </font>
    <font>
      <sz val="8"/>
      <name val="바탕체"/>
      <family val="1"/>
      <charset val="129"/>
    </font>
    <font>
      <u/>
      <sz val="11"/>
      <color indexed="12"/>
      <name val="돋움"/>
      <family val="3"/>
      <charset val="129"/>
    </font>
    <font>
      <sz val="10"/>
      <name val="Arial"/>
      <family val="2"/>
    </font>
    <font>
      <sz val="11"/>
      <name val="Arial"/>
      <family val="2"/>
    </font>
    <font>
      <sz val="9"/>
      <name val="돋움"/>
      <family val="3"/>
      <charset val="129"/>
    </font>
    <font>
      <sz val="10"/>
      <name val="Calibri"/>
      <family val="2"/>
    </font>
    <font>
      <sz val="10"/>
      <color indexed="8"/>
      <name val="Calibri"/>
      <family val="2"/>
    </font>
    <font>
      <b/>
      <sz val="10"/>
      <color indexed="8"/>
      <name val="맑은 고딕"/>
      <family val="3"/>
      <charset val="129"/>
    </font>
    <font>
      <sz val="10"/>
      <color indexed="8"/>
      <name val="굴림"/>
      <family val="3"/>
      <charset val="129"/>
    </font>
    <font>
      <sz val="10"/>
      <color indexed="8"/>
      <name val="돋움"/>
      <family val="3"/>
      <charset val="129"/>
    </font>
    <font>
      <b/>
      <sz val="18"/>
      <name val="Noto Sans CJK KR Medium"/>
      <family val="2"/>
      <charset val="129"/>
    </font>
    <font>
      <sz val="12"/>
      <name val="Calibri"/>
      <family val="2"/>
    </font>
    <font>
      <b/>
      <sz val="12"/>
      <name val="Calibri"/>
      <family val="2"/>
    </font>
    <font>
      <b/>
      <sz val="10"/>
      <name val="Calibri"/>
      <family val="2"/>
    </font>
    <font>
      <sz val="11"/>
      <name val="Calibri"/>
      <family val="2"/>
    </font>
    <font>
      <sz val="10"/>
      <name val="맑은 고딕"/>
      <family val="3"/>
      <charset val="129"/>
    </font>
    <font>
      <b/>
      <sz val="10"/>
      <color indexed="8"/>
      <name val="Calibri"/>
      <family val="2"/>
    </font>
    <font>
      <sz val="10"/>
      <color indexed="8"/>
      <name val="Arial"/>
      <family val="2"/>
    </font>
    <font>
      <sz val="9"/>
      <name val="맑은 고딕"/>
      <family val="3"/>
      <charset val="129"/>
    </font>
    <font>
      <u/>
      <sz val="10"/>
      <name val="Calibri"/>
      <family val="2"/>
    </font>
    <font>
      <sz val="11"/>
      <color theme="3"/>
      <name val="Calibri"/>
      <family val="2"/>
    </font>
    <font>
      <sz val="10"/>
      <color theme="2" tint="-0.89999084444715716"/>
      <name val="Calibri"/>
      <family val="2"/>
    </font>
    <font>
      <sz val="10"/>
      <color theme="2" tint="-0.89999084444715716"/>
      <name val="맑은 고딕"/>
      <family val="3"/>
      <charset val="129"/>
      <scheme val="minor"/>
    </font>
    <font>
      <b/>
      <sz val="10"/>
      <color theme="2" tint="-0.89999084444715716"/>
      <name val="Calibri"/>
      <family val="2"/>
    </font>
    <font>
      <b/>
      <i/>
      <sz val="10"/>
      <color theme="2" tint="-0.89999084444715716"/>
      <name val="Calibri"/>
      <family val="2"/>
    </font>
    <font>
      <b/>
      <sz val="10"/>
      <color theme="2" tint="-0.89999084444715716"/>
      <name val="맑은 고딕"/>
      <family val="3"/>
      <charset val="129"/>
      <scheme val="minor"/>
    </font>
    <font>
      <sz val="10"/>
      <color theme="2" tint="-0.89999084444715716"/>
      <name val="Arial"/>
      <family val="2"/>
    </font>
    <font>
      <sz val="9"/>
      <color theme="2" tint="-0.89999084444715716"/>
      <name val="Calibri"/>
      <family val="2"/>
    </font>
    <font>
      <sz val="11"/>
      <color theme="2" tint="-0.89999084444715716"/>
      <name val="Noto Sans CJK KR Medium"/>
      <family val="2"/>
      <charset val="129"/>
    </font>
    <font>
      <u/>
      <sz val="11"/>
      <color theme="2" tint="-0.89999084444715716"/>
      <name val="Noto Sans CJK KR Medium"/>
      <family val="2"/>
      <charset val="129"/>
    </font>
    <font>
      <b/>
      <sz val="10"/>
      <color theme="0"/>
      <name val="Calibri"/>
      <family val="2"/>
    </font>
    <font>
      <b/>
      <i/>
      <sz val="10"/>
      <color theme="0"/>
      <name val="Calibri"/>
      <family val="2"/>
    </font>
    <font>
      <sz val="10"/>
      <color theme="1"/>
      <name val="Calibri"/>
      <family val="2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Calibri"/>
      <family val="2"/>
    </font>
    <font>
      <sz val="10"/>
      <color theme="1"/>
      <name val="Arial"/>
      <family val="2"/>
    </font>
    <font>
      <sz val="10"/>
      <color theme="1"/>
      <name val="맑은 고딕"/>
      <family val="3"/>
      <charset val="129"/>
    </font>
    <font>
      <b/>
      <i/>
      <sz val="10"/>
      <color theme="1"/>
      <name val="Calibri"/>
      <family val="2"/>
    </font>
    <font>
      <u/>
      <sz val="10"/>
      <color theme="1"/>
      <name val="Calibri"/>
      <family val="2"/>
    </font>
    <font>
      <b/>
      <sz val="18"/>
      <color theme="2" tint="-0.89999084444715716"/>
      <name val="Noto Sans CJK KR Medium"/>
      <family val="2"/>
      <charset val="129"/>
    </font>
    <font>
      <sz val="9"/>
      <color theme="1"/>
      <name val="Calibri"/>
      <family val="2"/>
    </font>
    <font>
      <sz val="11"/>
      <color theme="2" tint="-0.89999084444715716"/>
      <name val="Arial"/>
      <family val="2"/>
    </font>
    <font>
      <sz val="10"/>
      <name val="맑은 고딕"/>
      <family val="3"/>
      <charset val="129"/>
      <scheme val="minor"/>
    </font>
    <font>
      <sz val="10"/>
      <color theme="0"/>
      <name val="Calibri"/>
      <family val="2"/>
    </font>
    <font>
      <u/>
      <sz val="10"/>
      <color theme="2" tint="-0.89999084444715716"/>
      <name val="Calibri"/>
      <family val="2"/>
    </font>
    <font>
      <b/>
      <sz val="12"/>
      <color theme="2" tint="-0.89999084444715716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4C97"/>
        <bgColor indexed="64"/>
      </patternFill>
    </fill>
    <fill>
      <patternFill patternType="solid">
        <fgColor rgb="FF96D2F3"/>
        <bgColor indexed="64"/>
      </patternFill>
    </fill>
    <fill>
      <patternFill patternType="solid">
        <fgColor rgb="FF64BCEA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178" fontId="9" fillId="0" borderId="0">
      <alignment horizontal="right" vertical="center"/>
    </xf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  <xf numFmtId="0" fontId="2" fillId="0" borderId="0"/>
    <xf numFmtId="0" fontId="1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227">
    <xf numFmtId="0" fontId="0" fillId="0" borderId="0" xfId="0"/>
    <xf numFmtId="41" fontId="7" fillId="0" borderId="0" xfId="4" applyFont="1" applyAlignment="1">
      <alignment vertical="center"/>
    </xf>
    <xf numFmtId="0" fontId="6" fillId="0" borderId="0" xfId="1" applyFont="1"/>
    <xf numFmtId="178" fontId="6" fillId="0" borderId="0" xfId="1" applyNumberFormat="1" applyFont="1"/>
    <xf numFmtId="178" fontId="7" fillId="0" borderId="0" xfId="4" applyNumberFormat="1" applyFont="1" applyAlignment="1">
      <alignment vertical="center"/>
    </xf>
    <xf numFmtId="0" fontId="7" fillId="0" borderId="0" xfId="8" applyFont="1" applyAlignment="1">
      <alignment vertical="center"/>
    </xf>
    <xf numFmtId="41" fontId="8" fillId="0" borderId="0" xfId="4" applyFont="1" applyAlignment="1">
      <alignment vertical="center"/>
    </xf>
    <xf numFmtId="180" fontId="7" fillId="0" borderId="0" xfId="4" applyNumberFormat="1" applyFont="1" applyAlignment="1">
      <alignment vertical="center"/>
    </xf>
    <xf numFmtId="41" fontId="24" fillId="0" borderId="0" xfId="4" applyFont="1" applyAlignment="1">
      <alignment vertical="center"/>
    </xf>
    <xf numFmtId="0" fontId="24" fillId="0" borderId="0" xfId="8" applyFont="1" applyAlignment="1">
      <alignment vertical="center"/>
    </xf>
    <xf numFmtId="41" fontId="9" fillId="0" borderId="0" xfId="4" applyFont="1" applyBorder="1" applyAlignment="1">
      <alignment vertical="center"/>
    </xf>
    <xf numFmtId="0" fontId="9" fillId="0" borderId="0" xfId="1" applyFont="1"/>
    <xf numFmtId="178" fontId="9" fillId="0" borderId="0" xfId="1" applyNumberFormat="1" applyFont="1"/>
    <xf numFmtId="178" fontId="9" fillId="0" borderId="0" xfId="1" applyNumberFormat="1" applyFont="1" applyFill="1"/>
    <xf numFmtId="0" fontId="25" fillId="0" borderId="0" xfId="1" applyFont="1" applyBorder="1" applyAlignment="1">
      <alignment horizontal="left"/>
    </xf>
    <xf numFmtId="177" fontId="25" fillId="0" borderId="0" xfId="4" applyNumberFormat="1" applyFont="1" applyAlignment="1">
      <alignment horizontal="right" vertical="center"/>
    </xf>
    <xf numFmtId="177" fontId="26" fillId="0" borderId="0" xfId="1" applyNumberFormat="1" applyFont="1" applyAlignment="1">
      <alignment horizontal="right"/>
    </xf>
    <xf numFmtId="49" fontId="25" fillId="0" borderId="0" xfId="1" applyNumberFormat="1" applyFont="1" applyAlignment="1">
      <alignment horizontal="right"/>
    </xf>
    <xf numFmtId="177" fontId="25" fillId="0" borderId="0" xfId="1" applyNumberFormat="1" applyFont="1"/>
    <xf numFmtId="41" fontId="25" fillId="0" borderId="0" xfId="1" applyNumberFormat="1" applyFont="1"/>
    <xf numFmtId="179" fontId="25" fillId="0" borderId="0" xfId="1" applyNumberFormat="1" applyFont="1" applyFill="1"/>
    <xf numFmtId="177" fontId="25" fillId="0" borderId="0" xfId="1" applyNumberFormat="1" applyFont="1" applyFill="1"/>
    <xf numFmtId="177" fontId="25" fillId="0" borderId="0" xfId="1" applyNumberFormat="1" applyFont="1" applyFill="1" applyAlignment="1">
      <alignment vertical="center"/>
    </xf>
    <xf numFmtId="177" fontId="25" fillId="0" borderId="0" xfId="1" applyNumberFormat="1" applyFont="1" applyAlignment="1">
      <alignment vertical="center"/>
    </xf>
    <xf numFmtId="178" fontId="27" fillId="0" borderId="0" xfId="1" applyNumberFormat="1" applyFont="1" applyAlignment="1">
      <alignment horizontal="center"/>
    </xf>
    <xf numFmtId="177" fontId="26" fillId="0" borderId="0" xfId="1" applyNumberFormat="1" applyFont="1" applyAlignment="1">
      <alignment horizontal="right" vertical="center"/>
    </xf>
    <xf numFmtId="49" fontId="25" fillId="0" borderId="0" xfId="1" applyNumberFormat="1" applyFont="1" applyAlignment="1">
      <alignment horizontal="right" vertical="center"/>
    </xf>
    <xf numFmtId="177" fontId="25" fillId="0" borderId="0" xfId="4" applyNumberFormat="1" applyFont="1" applyAlignment="1">
      <alignment vertical="center"/>
    </xf>
    <xf numFmtId="41" fontId="25" fillId="0" borderId="0" xfId="4" applyFont="1" applyAlignment="1">
      <alignment vertical="center"/>
    </xf>
    <xf numFmtId="177" fontId="28" fillId="0" borderId="0" xfId="1" applyNumberFormat="1" applyFont="1" applyFill="1" applyBorder="1" applyAlignment="1">
      <alignment vertical="center"/>
    </xf>
    <xf numFmtId="177" fontId="28" fillId="0" borderId="0" xfId="1" applyNumberFormat="1" applyFont="1" applyBorder="1" applyAlignment="1">
      <alignment vertical="center"/>
    </xf>
    <xf numFmtId="177" fontId="25" fillId="0" borderId="0" xfId="1" applyNumberFormat="1" applyFont="1" applyFill="1" applyBorder="1" applyAlignment="1">
      <alignment vertical="center"/>
    </xf>
    <xf numFmtId="177" fontId="28" fillId="0" borderId="0" xfId="1" applyNumberFormat="1" applyFont="1" applyAlignment="1">
      <alignment vertical="center"/>
    </xf>
    <xf numFmtId="177" fontId="26" fillId="0" borderId="0" xfId="1" applyNumberFormat="1" applyFont="1" applyBorder="1" applyAlignment="1">
      <alignment horizontal="right" vertical="center"/>
    </xf>
    <xf numFmtId="49" fontId="25" fillId="0" borderId="0" xfId="1" applyNumberFormat="1" applyFont="1" applyBorder="1" applyAlignment="1">
      <alignment horizontal="right" vertical="center"/>
    </xf>
    <xf numFmtId="177" fontId="25" fillId="0" borderId="0" xfId="4" applyNumberFormat="1" applyFont="1" applyBorder="1" applyAlignment="1">
      <alignment vertical="center"/>
    </xf>
    <xf numFmtId="177" fontId="25" fillId="0" borderId="0" xfId="4" applyNumberFormat="1" applyFont="1" applyFill="1" applyBorder="1" applyAlignment="1">
      <alignment horizontal="right" vertical="center"/>
    </xf>
    <xf numFmtId="177" fontId="29" fillId="0" borderId="0" xfId="1" applyNumberFormat="1" applyFont="1" applyFill="1" applyBorder="1" applyAlignment="1">
      <alignment horizontal="right" vertical="center"/>
    </xf>
    <xf numFmtId="177" fontId="26" fillId="0" borderId="0" xfId="1" applyNumberFormat="1" applyFont="1" applyFill="1" applyBorder="1" applyAlignment="1">
      <alignment horizontal="right" vertical="center"/>
    </xf>
    <xf numFmtId="177" fontId="28" fillId="0" borderId="0" xfId="1" applyNumberFormat="1" applyFont="1" applyFill="1" applyBorder="1" applyAlignment="1">
      <alignment horizontal="right"/>
    </xf>
    <xf numFmtId="177" fontId="25" fillId="0" borderId="0" xfId="4" applyNumberFormat="1" applyFont="1" applyBorder="1" applyAlignment="1">
      <alignment horizontal="right" vertical="center"/>
    </xf>
    <xf numFmtId="176" fontId="26" fillId="0" borderId="0" xfId="1" applyNumberFormat="1" applyFont="1" applyBorder="1" applyAlignment="1">
      <alignment horizontal="right"/>
    </xf>
    <xf numFmtId="49" fontId="25" fillId="0" borderId="0" xfId="1" applyNumberFormat="1" applyFont="1" applyBorder="1" applyAlignment="1">
      <alignment horizontal="right"/>
    </xf>
    <xf numFmtId="176" fontId="25" fillId="0" borderId="0" xfId="1" applyNumberFormat="1" applyFont="1"/>
    <xf numFmtId="41" fontId="25" fillId="0" borderId="0" xfId="1" applyNumberFormat="1" applyFont="1" applyAlignment="1">
      <alignment vertical="center"/>
    </xf>
    <xf numFmtId="179" fontId="25" fillId="0" borderId="0" xfId="1" applyNumberFormat="1" applyFont="1" applyFill="1" applyAlignment="1">
      <alignment vertical="center"/>
    </xf>
    <xf numFmtId="176" fontId="25" fillId="0" borderId="0" xfId="1" applyNumberFormat="1" applyFont="1" applyFill="1" applyAlignment="1">
      <alignment vertical="center"/>
    </xf>
    <xf numFmtId="176" fontId="25" fillId="0" borderId="0" xfId="1" applyNumberFormat="1" applyFont="1" applyAlignment="1">
      <alignment vertical="center"/>
    </xf>
    <xf numFmtId="176" fontId="26" fillId="0" borderId="0" xfId="1" applyNumberFormat="1" applyFont="1" applyAlignment="1">
      <alignment horizontal="right"/>
    </xf>
    <xf numFmtId="49" fontId="30" fillId="0" borderId="0" xfId="1" applyNumberFormat="1" applyFont="1" applyAlignment="1">
      <alignment horizontal="right"/>
    </xf>
    <xf numFmtId="176" fontId="30" fillId="0" borderId="0" xfId="1" applyNumberFormat="1" applyFont="1"/>
    <xf numFmtId="41" fontId="30" fillId="0" borderId="0" xfId="1" applyNumberFormat="1" applyFont="1"/>
    <xf numFmtId="41" fontId="30" fillId="0" borderId="0" xfId="1" applyNumberFormat="1" applyFont="1" applyAlignment="1">
      <alignment vertical="center"/>
    </xf>
    <xf numFmtId="179" fontId="30" fillId="0" borderId="0" xfId="1" applyNumberFormat="1" applyFont="1" applyFill="1" applyAlignment="1">
      <alignment vertical="center"/>
    </xf>
    <xf numFmtId="176" fontId="30" fillId="0" borderId="0" xfId="1" applyNumberFormat="1" applyFont="1" applyFill="1" applyAlignment="1">
      <alignment vertical="center"/>
    </xf>
    <xf numFmtId="176" fontId="30" fillId="0" borderId="0" xfId="1" applyNumberFormat="1" applyFont="1" applyAlignment="1">
      <alignment vertical="center"/>
    </xf>
    <xf numFmtId="41" fontId="30" fillId="0" borderId="0" xfId="1" applyNumberFormat="1" applyFont="1" applyFill="1" applyAlignment="1">
      <alignment vertical="center"/>
    </xf>
    <xf numFmtId="177" fontId="30" fillId="0" borderId="0" xfId="1" applyNumberFormat="1" applyFont="1"/>
    <xf numFmtId="179" fontId="30" fillId="0" borderId="0" xfId="1" applyNumberFormat="1" applyFont="1" applyFill="1"/>
    <xf numFmtId="177" fontId="30" fillId="0" borderId="0" xfId="1" applyNumberFormat="1" applyFont="1" applyFill="1"/>
    <xf numFmtId="177" fontId="25" fillId="0" borderId="0" xfId="1" applyNumberFormat="1" applyFont="1" applyAlignment="1">
      <alignment horizontal="right"/>
    </xf>
    <xf numFmtId="49" fontId="25" fillId="0" borderId="0" xfId="7" applyNumberFormat="1" applyFont="1" applyAlignment="1">
      <alignment horizontal="right" vertical="center"/>
    </xf>
    <xf numFmtId="176" fontId="25" fillId="0" borderId="0" xfId="7" applyNumberFormat="1" applyFont="1" applyAlignment="1">
      <alignment vertical="center"/>
    </xf>
    <xf numFmtId="49" fontId="25" fillId="0" borderId="0" xfId="7" applyNumberFormat="1" applyFont="1" applyAlignment="1">
      <alignment horizontal="left" vertical="center"/>
    </xf>
    <xf numFmtId="49" fontId="25" fillId="0" borderId="0" xfId="7" applyNumberFormat="1" applyFont="1" applyAlignment="1">
      <alignment horizontal="center" vertical="center"/>
    </xf>
    <xf numFmtId="177" fontId="25" fillId="0" borderId="0" xfId="1" applyNumberFormat="1" applyFont="1" applyBorder="1"/>
    <xf numFmtId="177" fontId="31" fillId="0" borderId="0" xfId="1" applyNumberFormat="1" applyFont="1" applyFill="1" applyBorder="1" applyAlignment="1">
      <alignment vertical="center"/>
    </xf>
    <xf numFmtId="178" fontId="25" fillId="0" borderId="0" xfId="1" applyNumberFormat="1" applyFont="1" applyBorder="1" applyAlignment="1">
      <alignment horizontal="left" wrapText="1"/>
    </xf>
    <xf numFmtId="176" fontId="25" fillId="0" borderId="0" xfId="7" applyNumberFormat="1" applyFont="1" applyAlignment="1">
      <alignment horizontal="left" vertical="center"/>
    </xf>
    <xf numFmtId="49" fontId="25" fillId="0" borderId="0" xfId="1" applyNumberFormat="1" applyFont="1" applyBorder="1" applyAlignment="1">
      <alignment horizontal="center"/>
    </xf>
    <xf numFmtId="176" fontId="25" fillId="0" borderId="0" xfId="7" applyNumberFormat="1" applyFont="1" applyAlignment="1">
      <alignment horizontal="center" vertical="center"/>
    </xf>
    <xf numFmtId="177" fontId="25" fillId="0" borderId="0" xfId="7" applyNumberFormat="1" applyFont="1" applyAlignment="1">
      <alignment horizontal="center" vertical="center"/>
    </xf>
    <xf numFmtId="177" fontId="25" fillId="0" borderId="0" xfId="7" applyNumberFormat="1" applyFont="1" applyAlignment="1">
      <alignment vertical="center"/>
    </xf>
    <xf numFmtId="176" fontId="25" fillId="0" borderId="0" xfId="7" applyNumberFormat="1" applyFont="1" applyAlignment="1">
      <alignment horizontal="right" vertical="center"/>
    </xf>
    <xf numFmtId="177" fontId="30" fillId="0" borderId="0" xfId="1" applyNumberFormat="1" applyFont="1" applyAlignment="1">
      <alignment horizontal="right"/>
    </xf>
    <xf numFmtId="0" fontId="32" fillId="2" borderId="0" xfId="0" applyFont="1" applyFill="1"/>
    <xf numFmtId="0" fontId="32" fillId="0" borderId="0" xfId="0" applyFont="1"/>
    <xf numFmtId="0" fontId="33" fillId="2" borderId="0" xfId="1" applyFont="1" applyFill="1" applyAlignment="1">
      <alignment horizontal="center"/>
    </xf>
    <xf numFmtId="0" fontId="33" fillId="0" borderId="0" xfId="1" applyFont="1"/>
    <xf numFmtId="0" fontId="32" fillId="2" borderId="0" xfId="1" applyFont="1" applyFill="1" applyAlignment="1">
      <alignment horizontal="center"/>
    </xf>
    <xf numFmtId="177" fontId="25" fillId="0" borderId="0" xfId="1" applyNumberFormat="1" applyFont="1" applyFill="1" applyBorder="1" applyAlignment="1">
      <alignment horizontal="right" vertical="center"/>
    </xf>
    <xf numFmtId="177" fontId="27" fillId="0" borderId="0" xfId="1" applyNumberFormat="1" applyFont="1" applyFill="1" applyBorder="1" applyAlignment="1">
      <alignment vertical="center"/>
    </xf>
    <xf numFmtId="177" fontId="27" fillId="0" borderId="0" xfId="1" applyNumberFormat="1" applyFont="1" applyAlignment="1">
      <alignment vertical="center"/>
    </xf>
    <xf numFmtId="177" fontId="34" fillId="3" borderId="0" xfId="7" applyNumberFormat="1" applyFont="1" applyFill="1" applyAlignment="1">
      <alignment horizontal="center" vertical="center"/>
    </xf>
    <xf numFmtId="41" fontId="35" fillId="3" borderId="0" xfId="4" applyFont="1" applyFill="1" applyBorder="1" applyAlignment="1">
      <alignment horizontal="right" vertical="center"/>
    </xf>
    <xf numFmtId="177" fontId="27" fillId="4" borderId="0" xfId="7" applyNumberFormat="1" applyFont="1" applyFill="1" applyAlignment="1">
      <alignment horizontal="center" vertical="center"/>
    </xf>
    <xf numFmtId="0" fontId="26" fillId="3" borderId="0" xfId="1" applyFont="1" applyFill="1" applyBorder="1" applyAlignment="1">
      <alignment horizontal="right"/>
    </xf>
    <xf numFmtId="49" fontId="25" fillId="3" borderId="0" xfId="1" applyNumberFormat="1" applyFont="1" applyFill="1" applyBorder="1" applyAlignment="1">
      <alignment horizontal="right"/>
    </xf>
    <xf numFmtId="0" fontId="25" fillId="3" borderId="0" xfId="1" applyFont="1" applyFill="1" applyBorder="1" applyAlignment="1">
      <alignment horizontal="right"/>
    </xf>
    <xf numFmtId="41" fontId="34" fillId="3" borderId="0" xfId="1" applyNumberFormat="1" applyFont="1" applyFill="1" applyBorder="1" applyAlignment="1">
      <alignment horizontal="center"/>
    </xf>
    <xf numFmtId="177" fontId="29" fillId="5" borderId="0" xfId="1" applyNumberFormat="1" applyFont="1" applyFill="1" applyBorder="1" applyAlignment="1">
      <alignment horizontal="right" vertical="center"/>
    </xf>
    <xf numFmtId="177" fontId="27" fillId="5" borderId="0" xfId="1" applyNumberFormat="1" applyFont="1" applyFill="1" applyBorder="1" applyAlignment="1">
      <alignment vertical="center"/>
    </xf>
    <xf numFmtId="177" fontId="28" fillId="5" borderId="0" xfId="1" applyNumberFormat="1" applyFont="1" applyFill="1" applyBorder="1" applyAlignment="1">
      <alignment vertical="center"/>
    </xf>
    <xf numFmtId="177" fontId="11" fillId="4" borderId="0" xfId="1" applyNumberFormat="1" applyFont="1" applyFill="1" applyBorder="1" applyAlignment="1">
      <alignment horizontal="right" vertical="center"/>
    </xf>
    <xf numFmtId="177" fontId="27" fillId="4" borderId="0" xfId="1" applyNumberFormat="1" applyFont="1" applyFill="1" applyBorder="1" applyAlignment="1">
      <alignment vertical="center"/>
    </xf>
    <xf numFmtId="177" fontId="28" fillId="4" borderId="0" xfId="1" applyNumberFormat="1" applyFont="1" applyFill="1" applyBorder="1" applyAlignment="1">
      <alignment vertical="center"/>
    </xf>
    <xf numFmtId="177" fontId="29" fillId="4" borderId="0" xfId="1" applyNumberFormat="1" applyFont="1" applyFill="1" applyBorder="1" applyAlignment="1">
      <alignment horizontal="right" vertical="center"/>
    </xf>
    <xf numFmtId="0" fontId="27" fillId="4" borderId="0" xfId="1" applyFont="1" applyFill="1" applyBorder="1" applyAlignment="1">
      <alignment horizontal="left"/>
    </xf>
    <xf numFmtId="177" fontId="27" fillId="4" borderId="0" xfId="1" applyNumberFormat="1" applyFont="1" applyFill="1" applyAlignment="1">
      <alignment vertical="center"/>
    </xf>
    <xf numFmtId="0" fontId="27" fillId="4" borderId="0" xfId="1" applyFont="1" applyFill="1" applyBorder="1"/>
    <xf numFmtId="0" fontId="15" fillId="0" borderId="0" xfId="1" applyFont="1"/>
    <xf numFmtId="178" fontId="17" fillId="0" borderId="0" xfId="1" applyNumberFormat="1" applyFont="1" applyAlignment="1">
      <alignment horizontal="left"/>
    </xf>
    <xf numFmtId="177" fontId="9" fillId="0" borderId="0" xfId="4" applyNumberFormat="1" applyFont="1" applyAlignment="1">
      <alignment horizontal="right" vertical="center"/>
    </xf>
    <xf numFmtId="178" fontId="34" fillId="3" borderId="0" xfId="1" applyNumberFormat="1" applyFont="1" applyFill="1" applyBorder="1" applyAlignment="1">
      <alignment horizontal="center"/>
    </xf>
    <xf numFmtId="41" fontId="34" fillId="3" borderId="0" xfId="4" applyFont="1" applyFill="1" applyBorder="1" applyAlignment="1">
      <alignment horizontal="right" vertical="center"/>
    </xf>
    <xf numFmtId="41" fontId="34" fillId="3" borderId="0" xfId="4" applyFont="1" applyFill="1" applyBorder="1" applyAlignment="1">
      <alignment horizontal="center" vertical="center"/>
    </xf>
    <xf numFmtId="180" fontId="34" fillId="3" borderId="0" xfId="4" applyNumberFormat="1" applyFont="1" applyFill="1" applyBorder="1" applyAlignment="1">
      <alignment horizontal="center" vertical="center"/>
    </xf>
    <xf numFmtId="0" fontId="9" fillId="0" borderId="0" xfId="1" applyFont="1" applyBorder="1" applyAlignment="1">
      <alignment horizontal="left"/>
    </xf>
    <xf numFmtId="178" fontId="9" fillId="0" borderId="0" xfId="4" applyNumberFormat="1" applyFont="1" applyAlignment="1">
      <alignment vertical="center"/>
    </xf>
    <xf numFmtId="0" fontId="18" fillId="0" borderId="0" xfId="8" applyFont="1" applyAlignment="1">
      <alignment vertical="center"/>
    </xf>
    <xf numFmtId="41" fontId="36" fillId="0" borderId="0" xfId="4" applyFont="1" applyFill="1" applyBorder="1" applyAlignment="1">
      <alignment vertical="center"/>
    </xf>
    <xf numFmtId="49" fontId="37" fillId="0" borderId="0" xfId="7" applyNumberFormat="1" applyFont="1" applyAlignment="1">
      <alignment horizontal="right" vertical="center"/>
    </xf>
    <xf numFmtId="177" fontId="36" fillId="0" borderId="0" xfId="4" applyNumberFormat="1" applyFont="1" applyFill="1" applyBorder="1" applyAlignment="1">
      <alignment horizontal="right"/>
    </xf>
    <xf numFmtId="41" fontId="36" fillId="0" borderId="0" xfId="4" applyFont="1" applyFill="1" applyBorder="1" applyAlignment="1">
      <alignment horizontal="right" vertical="center"/>
    </xf>
    <xf numFmtId="177" fontId="38" fillId="4" borderId="0" xfId="4" applyNumberFormat="1" applyFont="1" applyFill="1" applyBorder="1" applyAlignment="1">
      <alignment horizontal="right" vertical="center"/>
    </xf>
    <xf numFmtId="177" fontId="36" fillId="0" borderId="0" xfId="4" applyNumberFormat="1" applyFont="1" applyFill="1" applyBorder="1" applyAlignment="1">
      <alignment horizontal="right" vertical="center"/>
    </xf>
    <xf numFmtId="177" fontId="19" fillId="0" borderId="0" xfId="4" applyNumberFormat="1" applyFont="1" applyFill="1" applyBorder="1" applyAlignment="1"/>
    <xf numFmtId="177" fontId="39" fillId="0" borderId="0" xfId="7" applyNumberFormat="1" applyFont="1" applyAlignment="1">
      <alignment vertical="center"/>
    </xf>
    <xf numFmtId="177" fontId="40" fillId="0" borderId="0" xfId="1" applyNumberFormat="1" applyFont="1" applyFill="1"/>
    <xf numFmtId="177" fontId="41" fillId="5" borderId="0" xfId="1" applyNumberFormat="1" applyFont="1" applyFill="1" applyBorder="1" applyAlignment="1">
      <alignment horizontal="right" vertical="center"/>
    </xf>
    <xf numFmtId="177" fontId="41" fillId="5" borderId="0" xfId="4" applyNumberFormat="1" applyFont="1" applyFill="1" applyBorder="1" applyAlignment="1">
      <alignment horizontal="right" vertical="center"/>
    </xf>
    <xf numFmtId="9" fontId="41" fillId="4" borderId="0" xfId="3" applyFont="1" applyFill="1" applyBorder="1" applyAlignment="1">
      <alignment horizontal="right" vertical="center"/>
    </xf>
    <xf numFmtId="177" fontId="38" fillId="4" borderId="0" xfId="1" applyNumberFormat="1" applyFont="1" applyFill="1" applyBorder="1" applyAlignment="1">
      <alignment horizontal="right" vertical="center"/>
    </xf>
    <xf numFmtId="177" fontId="36" fillId="0" borderId="0" xfId="1" applyNumberFormat="1" applyFont="1" applyFill="1" applyBorder="1" applyAlignment="1">
      <alignment horizontal="right" vertical="center"/>
    </xf>
    <xf numFmtId="177" fontId="36" fillId="0" borderId="0" xfId="1" applyNumberFormat="1" applyFont="1" applyFill="1" applyAlignment="1">
      <alignment horizontal="right" vertical="center"/>
    </xf>
    <xf numFmtId="177" fontId="41" fillId="5" borderId="0" xfId="9" applyNumberFormat="1" applyFont="1" applyFill="1" applyBorder="1" applyAlignment="1" applyProtection="1">
      <alignment horizontal="right" vertical="center"/>
    </xf>
    <xf numFmtId="3" fontId="9" fillId="0" borderId="0" xfId="4" applyNumberFormat="1" applyFont="1" applyFill="1" applyBorder="1" applyAlignment="1">
      <alignment vertical="center"/>
    </xf>
    <xf numFmtId="3" fontId="9" fillId="0" borderId="0" xfId="4" applyNumberFormat="1" applyFont="1" applyFill="1" applyBorder="1" applyAlignment="1">
      <alignment horizontal="right" vertical="center"/>
    </xf>
    <xf numFmtId="41" fontId="36" fillId="0" borderId="0" xfId="4" applyFont="1" applyBorder="1" applyAlignment="1">
      <alignment horizontal="center" vertical="center"/>
    </xf>
    <xf numFmtId="41" fontId="36" fillId="0" borderId="0" xfId="4" applyFont="1" applyFill="1" applyBorder="1" applyAlignment="1">
      <alignment horizontal="center" vertical="center"/>
    </xf>
    <xf numFmtId="0" fontId="9" fillId="0" borderId="0" xfId="1" applyFont="1" applyAlignment="1">
      <alignment vertical="center"/>
    </xf>
    <xf numFmtId="41" fontId="38" fillId="4" borderId="0" xfId="4" applyFont="1" applyFill="1" applyBorder="1" applyAlignment="1">
      <alignment horizontal="right" vertical="center"/>
    </xf>
    <xf numFmtId="41" fontId="42" fillId="0" borderId="0" xfId="4" applyFont="1" applyFill="1" applyBorder="1" applyAlignment="1" applyProtection="1">
      <alignment horizontal="right" vertical="center"/>
    </xf>
    <xf numFmtId="41" fontId="9" fillId="0" borderId="0" xfId="4" applyFont="1" applyFill="1" applyBorder="1" applyAlignment="1">
      <alignment horizontal="right" vertical="center"/>
    </xf>
    <xf numFmtId="0" fontId="14" fillId="0" borderId="0" xfId="1" applyFont="1" applyFill="1" applyAlignment="1"/>
    <xf numFmtId="0" fontId="43" fillId="0" borderId="0" xfId="1" applyFont="1" applyFill="1" applyAlignment="1"/>
    <xf numFmtId="0" fontId="33" fillId="0" borderId="0" xfId="1" applyFont="1" applyFill="1" applyAlignment="1">
      <alignment horizontal="center"/>
    </xf>
    <xf numFmtId="49" fontId="25" fillId="0" borderId="0" xfId="1" applyNumberFormat="1" applyFont="1" applyFill="1" applyBorder="1" applyAlignment="1">
      <alignment horizontal="right" vertical="center"/>
    </xf>
    <xf numFmtId="0" fontId="25" fillId="0" borderId="0" xfId="1" applyFont="1" applyFill="1" applyBorder="1" applyAlignment="1">
      <alignment horizontal="left"/>
    </xf>
    <xf numFmtId="177" fontId="34" fillId="3" borderId="0" xfId="1" applyNumberFormat="1" applyFont="1" applyFill="1" applyBorder="1" applyAlignment="1">
      <alignment vertical="center"/>
    </xf>
    <xf numFmtId="178" fontId="44" fillId="0" borderId="0" xfId="2" applyFont="1" applyAlignment="1">
      <alignment horizontal="left" vertical="center"/>
    </xf>
    <xf numFmtId="177" fontId="34" fillId="3" borderId="0" xfId="1" applyNumberFormat="1" applyFont="1" applyFill="1" applyBorder="1" applyAlignment="1">
      <alignment horizontal="center" vertical="center"/>
    </xf>
    <xf numFmtId="0" fontId="45" fillId="0" borderId="0" xfId="1" applyFont="1"/>
    <xf numFmtId="41" fontId="25" fillId="0" borderId="0" xfId="4" applyFont="1" applyAlignment="1">
      <alignment horizontal="right" vertical="center"/>
    </xf>
    <xf numFmtId="41" fontId="25" fillId="0" borderId="0" xfId="4" applyFont="1" applyFill="1" applyBorder="1" applyAlignment="1">
      <alignment horizontal="right" vertical="center"/>
    </xf>
    <xf numFmtId="49" fontId="46" fillId="0" borderId="0" xfId="7" applyNumberFormat="1" applyFont="1" applyAlignment="1">
      <alignment horizontal="left" vertical="center"/>
    </xf>
    <xf numFmtId="176" fontId="46" fillId="0" borderId="0" xfId="7" applyNumberFormat="1" applyFont="1" applyAlignment="1">
      <alignment vertical="center"/>
    </xf>
    <xf numFmtId="177" fontId="9" fillId="0" borderId="0" xfId="4" applyNumberFormat="1" applyFont="1" applyBorder="1" applyAlignment="1">
      <alignment vertical="center"/>
    </xf>
    <xf numFmtId="49" fontId="46" fillId="0" borderId="0" xfId="7" applyNumberFormat="1" applyFont="1" applyAlignment="1">
      <alignment horizontal="center" vertical="center"/>
    </xf>
    <xf numFmtId="176" fontId="46" fillId="0" borderId="0" xfId="7" applyNumberFormat="1" applyFont="1" applyAlignment="1">
      <alignment horizontal="left" vertical="center" wrapText="1"/>
    </xf>
    <xf numFmtId="177" fontId="6" fillId="0" borderId="0" xfId="1" applyNumberFormat="1" applyFont="1" applyBorder="1"/>
    <xf numFmtId="178" fontId="46" fillId="0" borderId="0" xfId="1" applyNumberFormat="1" applyFont="1" applyBorder="1" applyAlignment="1">
      <alignment horizontal="left" wrapText="1"/>
    </xf>
    <xf numFmtId="177" fontId="22" fillId="0" borderId="0" xfId="1" applyNumberFormat="1" applyFont="1" applyFill="1" applyBorder="1" applyAlignment="1">
      <alignment vertical="center"/>
    </xf>
    <xf numFmtId="41" fontId="9" fillId="0" borderId="0" xfId="4" applyFont="1" applyBorder="1" applyAlignment="1">
      <alignment horizontal="right" vertical="center"/>
    </xf>
    <xf numFmtId="177" fontId="6" fillId="0" borderId="0" xfId="4" applyNumberFormat="1" applyFont="1" applyBorder="1" applyAlignment="1">
      <alignment vertical="center"/>
    </xf>
    <xf numFmtId="49" fontId="46" fillId="0" borderId="0" xfId="7" applyNumberFormat="1" applyFont="1" applyAlignment="1">
      <alignment horizontal="right" vertical="center"/>
    </xf>
    <xf numFmtId="177" fontId="6" fillId="0" borderId="0" xfId="4" applyNumberFormat="1" applyFont="1" applyFill="1" applyBorder="1" applyAlignment="1">
      <alignment horizontal="right" vertical="center"/>
    </xf>
    <xf numFmtId="177" fontId="6" fillId="0" borderId="0" xfId="4" applyNumberFormat="1" applyFont="1" applyBorder="1" applyAlignment="1">
      <alignment horizontal="right" vertical="center"/>
    </xf>
    <xf numFmtId="41" fontId="25" fillId="0" borderId="0" xfId="1" applyNumberFormat="1" applyFont="1" applyFill="1"/>
    <xf numFmtId="49" fontId="25" fillId="0" borderId="0" xfId="1" applyNumberFormat="1" applyFont="1" applyFill="1"/>
    <xf numFmtId="41" fontId="25" fillId="0" borderId="0" xfId="4" applyFont="1" applyFill="1"/>
    <xf numFmtId="49" fontId="30" fillId="0" borderId="0" xfId="1" applyNumberFormat="1" applyFont="1" applyFill="1"/>
    <xf numFmtId="41" fontId="30" fillId="0" borderId="0" xfId="4" applyFont="1"/>
    <xf numFmtId="41" fontId="25" fillId="0" borderId="0" xfId="5" applyFont="1" applyFill="1"/>
    <xf numFmtId="41" fontId="27" fillId="0" borderId="0" xfId="5" applyFont="1" applyAlignment="1">
      <alignment horizontal="center"/>
    </xf>
    <xf numFmtId="177" fontId="25" fillId="0" borderId="0" xfId="1" applyNumberFormat="1" applyFont="1" applyAlignment="1">
      <alignment horizontal="right" vertical="center"/>
    </xf>
    <xf numFmtId="41" fontId="25" fillId="0" borderId="0" xfId="5" applyFont="1" applyAlignment="1">
      <alignment horizontal="right" vertical="center"/>
    </xf>
    <xf numFmtId="0" fontId="47" fillId="3" borderId="0" xfId="1" applyFont="1" applyFill="1" applyBorder="1" applyAlignment="1">
      <alignment horizontal="right"/>
    </xf>
    <xf numFmtId="49" fontId="47" fillId="3" borderId="0" xfId="1" applyNumberFormat="1" applyFont="1" applyFill="1" applyBorder="1" applyAlignment="1">
      <alignment horizontal="right"/>
    </xf>
    <xf numFmtId="41" fontId="34" fillId="3" borderId="0" xfId="5" applyFont="1" applyFill="1" applyBorder="1" applyAlignment="1">
      <alignment horizontal="center" vertical="center"/>
    </xf>
    <xf numFmtId="177" fontId="27" fillId="5" borderId="0" xfId="1" applyNumberFormat="1" applyFont="1" applyFill="1" applyBorder="1" applyAlignment="1">
      <alignment horizontal="right" vertical="center"/>
    </xf>
    <xf numFmtId="177" fontId="38" fillId="5" borderId="0" xfId="1" applyNumberFormat="1" applyFont="1" applyFill="1" applyBorder="1" applyAlignment="1">
      <alignment horizontal="right" vertical="center"/>
    </xf>
    <xf numFmtId="177" fontId="38" fillId="5" borderId="0" xfId="5" applyNumberFormat="1" applyFont="1" applyFill="1" applyBorder="1" applyAlignment="1">
      <alignment horizontal="right" vertical="center"/>
    </xf>
    <xf numFmtId="177" fontId="27" fillId="4" borderId="0" xfId="1" applyNumberFormat="1" applyFont="1" applyFill="1" applyBorder="1" applyAlignment="1">
      <alignment horizontal="right" vertical="center"/>
    </xf>
    <xf numFmtId="177" fontId="25" fillId="4" borderId="0" xfId="1" applyNumberFormat="1" applyFont="1" applyFill="1" applyBorder="1" applyAlignment="1">
      <alignment vertical="center"/>
    </xf>
    <xf numFmtId="177" fontId="38" fillId="4" borderId="0" xfId="5" applyNumberFormat="1" applyFont="1" applyFill="1" applyBorder="1" applyAlignment="1">
      <alignment horizontal="right" vertical="center"/>
    </xf>
    <xf numFmtId="177" fontId="25" fillId="0" borderId="0" xfId="1" applyNumberFormat="1" applyFont="1" applyBorder="1" applyAlignment="1">
      <alignment horizontal="right" vertical="center"/>
    </xf>
    <xf numFmtId="177" fontId="36" fillId="0" borderId="0" xfId="4" applyNumberFormat="1" applyFont="1" applyBorder="1" applyAlignment="1">
      <alignment horizontal="right" vertical="center"/>
    </xf>
    <xf numFmtId="177" fontId="38" fillId="5" borderId="0" xfId="4" applyNumberFormat="1" applyFont="1" applyFill="1" applyBorder="1" applyAlignment="1">
      <alignment horizontal="right" vertical="center"/>
    </xf>
    <xf numFmtId="177" fontId="28" fillId="0" borderId="0" xfId="1" applyNumberFormat="1" applyFont="1" applyFill="1" applyAlignment="1">
      <alignment vertical="center"/>
    </xf>
    <xf numFmtId="177" fontId="36" fillId="4" borderId="0" xfId="4" applyNumberFormat="1" applyFont="1" applyFill="1" applyBorder="1" applyAlignment="1">
      <alignment horizontal="right" vertical="center"/>
    </xf>
    <xf numFmtId="177" fontId="27" fillId="0" borderId="0" xfId="1" applyNumberFormat="1" applyFont="1" applyFill="1" applyBorder="1" applyAlignment="1">
      <alignment horizontal="right" vertical="center"/>
    </xf>
    <xf numFmtId="0" fontId="27" fillId="4" borderId="0" xfId="1" applyFont="1" applyFill="1" applyBorder="1" applyAlignment="1"/>
    <xf numFmtId="177" fontId="25" fillId="0" borderId="0" xfId="4" applyNumberFormat="1" applyFont="1" applyFill="1" applyBorder="1" applyAlignment="1">
      <alignment vertical="center"/>
    </xf>
    <xf numFmtId="177" fontId="36" fillId="0" borderId="0" xfId="1" applyNumberFormat="1" applyFont="1" applyAlignment="1">
      <alignment horizontal="right" vertical="center"/>
    </xf>
    <xf numFmtId="177" fontId="36" fillId="0" borderId="0" xfId="1" applyNumberFormat="1" applyFont="1" applyBorder="1" applyAlignment="1">
      <alignment horizontal="right" vertical="center"/>
    </xf>
    <xf numFmtId="177" fontId="36" fillId="4" borderId="0" xfId="1" applyNumberFormat="1" applyFont="1" applyFill="1" applyBorder="1" applyAlignment="1">
      <alignment horizontal="right" vertical="center"/>
    </xf>
    <xf numFmtId="177" fontId="25" fillId="0" borderId="0" xfId="1" applyNumberFormat="1" applyFont="1" applyBorder="1" applyAlignment="1">
      <alignment vertical="center"/>
    </xf>
    <xf numFmtId="177" fontId="25" fillId="0" borderId="0" xfId="1" applyNumberFormat="1" applyFont="1" applyFill="1" applyBorder="1" applyAlignment="1">
      <alignment horizontal="right"/>
    </xf>
    <xf numFmtId="177" fontId="30" fillId="0" borderId="0" xfId="1" applyNumberFormat="1" applyFont="1" applyBorder="1" applyAlignment="1">
      <alignment vertical="center"/>
    </xf>
    <xf numFmtId="176" fontId="25" fillId="0" borderId="0" xfId="1" applyNumberFormat="1" applyFont="1" applyFill="1" applyBorder="1" applyAlignment="1">
      <alignment horizontal="right" vertical="center"/>
    </xf>
    <xf numFmtId="176" fontId="48" fillId="0" borderId="0" xfId="9" applyNumberFormat="1" applyFont="1" applyFill="1" applyBorder="1" applyAlignment="1" applyProtection="1">
      <alignment vertical="center"/>
    </xf>
    <xf numFmtId="41" fontId="48" fillId="0" borderId="0" xfId="9" applyNumberFormat="1" applyFont="1" applyFill="1" applyBorder="1" applyAlignment="1" applyProtection="1">
      <alignment vertical="center"/>
    </xf>
    <xf numFmtId="41" fontId="25" fillId="0" borderId="0" xfId="5" applyFont="1" applyFill="1" applyAlignment="1">
      <alignment vertical="center"/>
    </xf>
    <xf numFmtId="176" fontId="25" fillId="0" borderId="0" xfId="1" applyNumberFormat="1" applyFont="1" applyBorder="1" applyAlignment="1">
      <alignment horizontal="right"/>
    </xf>
    <xf numFmtId="41" fontId="34" fillId="3" borderId="0" xfId="1" applyNumberFormat="1" applyFont="1" applyFill="1" applyBorder="1" applyAlignment="1">
      <alignment horizontal="center" vertical="center"/>
    </xf>
    <xf numFmtId="178" fontId="34" fillId="3" borderId="0" xfId="1" applyNumberFormat="1" applyFont="1" applyFill="1" applyBorder="1" applyAlignment="1">
      <alignment horizontal="center" vertical="center"/>
    </xf>
    <xf numFmtId="178" fontId="38" fillId="0" borderId="1" xfId="1" applyNumberFormat="1" applyFont="1" applyFill="1" applyBorder="1"/>
    <xf numFmtId="41" fontId="38" fillId="0" borderId="1" xfId="4" applyFont="1" applyFill="1" applyBorder="1" applyAlignment="1">
      <alignment horizontal="center"/>
    </xf>
    <xf numFmtId="178" fontId="9" fillId="0" borderId="0" xfId="1" applyNumberFormat="1" applyFont="1" applyBorder="1" applyAlignment="1">
      <alignment horizontal="left" vertical="center" indent="1"/>
    </xf>
    <xf numFmtId="41" fontId="36" fillId="0" borderId="0" xfId="4" applyFont="1" applyBorder="1" applyAlignment="1">
      <alignment horizontal="center"/>
    </xf>
    <xf numFmtId="41" fontId="36" fillId="0" borderId="0" xfId="4" applyFont="1" applyBorder="1" applyAlignment="1">
      <alignment horizontal="right"/>
    </xf>
    <xf numFmtId="41" fontId="38" fillId="0" borderId="0" xfId="4" applyFont="1" applyBorder="1" applyAlignment="1">
      <alignment horizontal="center" vertical="center"/>
    </xf>
    <xf numFmtId="177" fontId="34" fillId="3" borderId="0" xfId="1" applyNumberFormat="1" applyFont="1" applyFill="1" applyBorder="1"/>
    <xf numFmtId="41" fontId="38" fillId="0" borderId="1" xfId="4" applyFont="1" applyFill="1" applyBorder="1" applyAlignment="1">
      <alignment horizontal="center" vertical="center"/>
    </xf>
    <xf numFmtId="178" fontId="36" fillId="0" borderId="0" xfId="2" applyFont="1">
      <alignment horizontal="right" vertical="center"/>
    </xf>
    <xf numFmtId="41" fontId="9" fillId="0" borderId="0" xfId="4" applyFont="1" applyBorder="1" applyAlignment="1">
      <alignment horizontal="center" vertical="center"/>
    </xf>
    <xf numFmtId="41" fontId="17" fillId="4" borderId="0" xfId="4" applyFont="1" applyFill="1" applyBorder="1" applyAlignment="1">
      <alignment horizontal="right" vertical="center"/>
    </xf>
    <xf numFmtId="41" fontId="23" fillId="0" borderId="0" xfId="4" applyFont="1" applyFill="1" applyBorder="1" applyAlignment="1" applyProtection="1">
      <alignment horizontal="right" vertical="center"/>
    </xf>
    <xf numFmtId="41" fontId="9" fillId="0" borderId="0" xfId="4" applyFont="1" applyAlignment="1">
      <alignment vertical="center"/>
    </xf>
    <xf numFmtId="176" fontId="27" fillId="4" borderId="0" xfId="7" applyNumberFormat="1" applyFont="1" applyFill="1" applyAlignment="1">
      <alignment horizontal="center" vertical="center"/>
    </xf>
    <xf numFmtId="176" fontId="34" fillId="3" borderId="0" xfId="7" applyNumberFormat="1" applyFont="1" applyFill="1" applyAlignment="1">
      <alignment horizontal="center" vertical="center"/>
    </xf>
    <xf numFmtId="176" fontId="49" fillId="0" borderId="0" xfId="7" applyNumberFormat="1" applyFont="1" applyAlignment="1">
      <alignment horizontal="center" vertical="center"/>
    </xf>
    <xf numFmtId="176" fontId="27" fillId="0" borderId="0" xfId="7" applyNumberFormat="1" applyFont="1" applyAlignment="1">
      <alignment horizontal="center" vertical="center"/>
    </xf>
    <xf numFmtId="178" fontId="27" fillId="0" borderId="0" xfId="1" applyNumberFormat="1" applyFont="1" applyAlignment="1">
      <alignment horizontal="center"/>
    </xf>
    <xf numFmtId="0" fontId="34" fillId="3" borderId="0" xfId="1" applyFont="1" applyFill="1" applyBorder="1" applyAlignment="1">
      <alignment vertical="center"/>
    </xf>
    <xf numFmtId="177" fontId="34" fillId="3" borderId="0" xfId="7" applyNumberFormat="1" applyFont="1" applyFill="1" applyAlignment="1">
      <alignment horizontal="center" vertical="center"/>
    </xf>
    <xf numFmtId="177" fontId="34" fillId="3" borderId="0" xfId="1" applyNumberFormat="1" applyFont="1" applyFill="1" applyBorder="1" applyAlignment="1">
      <alignment horizontal="center" vertical="center"/>
    </xf>
    <xf numFmtId="177" fontId="49" fillId="0" borderId="0" xfId="1" applyNumberFormat="1" applyFont="1" applyFill="1" applyAlignment="1">
      <alignment horizontal="center" vertical="center"/>
    </xf>
    <xf numFmtId="177" fontId="27" fillId="0" borderId="0" xfId="1" applyNumberFormat="1" applyFont="1" applyAlignment="1">
      <alignment horizontal="center" vertical="center"/>
    </xf>
    <xf numFmtId="178" fontId="16" fillId="0" borderId="0" xfId="1" applyNumberFormat="1" applyFont="1" applyAlignment="1">
      <alignment horizontal="center"/>
    </xf>
    <xf numFmtId="0" fontId="15" fillId="0" borderId="0" xfId="1" applyFont="1" applyAlignment="1">
      <alignment horizontal="center"/>
    </xf>
    <xf numFmtId="178" fontId="17" fillId="0" borderId="0" xfId="1" applyNumberFormat="1" applyFont="1" applyAlignment="1">
      <alignment horizontal="center"/>
    </xf>
    <xf numFmtId="0" fontId="9" fillId="0" borderId="0" xfId="1" applyFont="1" applyAlignment="1">
      <alignment horizontal="center"/>
    </xf>
    <xf numFmtId="0" fontId="16" fillId="0" borderId="0" xfId="1" applyFont="1" applyFill="1" applyAlignment="1">
      <alignment horizontal="center"/>
    </xf>
    <xf numFmtId="41" fontId="17" fillId="0" borderId="0" xfId="4" applyFont="1" applyAlignment="1">
      <alignment horizontal="center" vertical="center"/>
    </xf>
    <xf numFmtId="177" fontId="49" fillId="0" borderId="0" xfId="1" applyNumberFormat="1" applyFont="1" applyAlignment="1">
      <alignment horizontal="center" vertical="center"/>
    </xf>
  </cellXfs>
  <cellStyles count="10">
    <cellStyle name="_x000a_386grabber=M" xfId="1" xr:uid="{A00525EF-007B-46E8-B7A6-54CD915C839E}"/>
    <cellStyle name="Factsheet" xfId="2" xr:uid="{AD5C575C-8C61-43C9-BFCD-3B0A478EC771}"/>
    <cellStyle name="백분율" xfId="3" builtinId="5"/>
    <cellStyle name="쉼표 [0]" xfId="4" builtinId="6" customBuiltin="1"/>
    <cellStyle name="쉼표 [0] 2" xfId="5" xr:uid="{FED16C14-CD4A-408A-BB9A-658A2DF4A182}"/>
    <cellStyle name="표준" xfId="0" builtinId="0"/>
    <cellStyle name="표준 2" xfId="6" xr:uid="{A8C8CA65-21FA-4962-A0EB-59FFDBBA1FDC}"/>
    <cellStyle name="표준_2000년2월손익" xfId="7" xr:uid="{D245156F-04A1-45D1-84B7-21BDF5E46E70}"/>
    <cellStyle name="표준_부서별비용" xfId="8" xr:uid="{F503B9E2-877E-4B41-BA83-87163A9BC91D}"/>
    <cellStyle name="하이퍼링크" xfId="9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385417</xdr:colOff>
      <xdr:row>2</xdr:row>
      <xdr:rowOff>86250</xdr:rowOff>
    </xdr:from>
    <xdr:ext cx="1623714" cy="460790"/>
    <xdr:sp macro="" textlink="">
      <xdr:nvSpPr>
        <xdr:cNvPr id="2" name="Text Box 4">
          <a:extLst>
            <a:ext uri="{FF2B5EF4-FFF2-40B4-BE49-F238E27FC236}">
              <a16:creationId xmlns:a16="http://schemas.microsoft.com/office/drawing/2014/main" id="{937A09EB-73B7-9992-72A9-E4B3B92C6F33}"/>
            </a:ext>
          </a:extLst>
        </xdr:cNvPr>
        <xdr:cNvSpPr txBox="1">
          <a:spLocks noChangeArrowheads="1"/>
        </xdr:cNvSpPr>
      </xdr:nvSpPr>
      <xdr:spPr bwMode="auto">
        <a:xfrm>
          <a:off x="2804767" y="448200"/>
          <a:ext cx="1623714" cy="460790"/>
        </a:xfrm>
        <a:prstGeom prst="rect">
          <a:avLst/>
        </a:prstGeom>
        <a:noFill/>
        <a:ln w="12700" cap="rnd">
          <a:noFill/>
          <a:prstDash val="sysDot"/>
          <a:miter lim="800000"/>
          <a:headEnd/>
          <a:tailEnd/>
        </a:ln>
        <a:effectLst/>
      </xdr:spPr>
      <xdr:txBody>
        <a:bodyPr wrap="none" lIns="91440" tIns="45720" rIns="91440" bIns="45720" anchor="t" upright="1">
          <a:noAutofit/>
        </a:bodyPr>
        <a:lstStyle/>
        <a:p>
          <a:pPr algn="l" rtl="0">
            <a:defRPr sz="1000"/>
          </a:pPr>
          <a:r>
            <a:rPr lang="en-US" altLang="ko-KR" sz="2400" b="0" i="0" strike="noStrike">
              <a:solidFill>
                <a:schemeClr val="bg2">
                  <a:lumMod val="10000"/>
                </a:schemeClr>
              </a:solidFill>
              <a:latin typeface="+mn-lt"/>
              <a:cs typeface="Arial"/>
            </a:rPr>
            <a:t>Disclaimer</a:t>
          </a:r>
        </a:p>
      </xdr:txBody>
    </xdr:sp>
    <xdr:clientData/>
  </xdr:oneCellAnchor>
  <xdr:twoCellAnchor editAs="oneCell">
    <xdr:from>
      <xdr:col>0</xdr:col>
      <xdr:colOff>542926</xdr:colOff>
      <xdr:row>7</xdr:row>
      <xdr:rowOff>42242</xdr:rowOff>
    </xdr:from>
    <xdr:to>
      <xdr:col>5</xdr:col>
      <xdr:colOff>810941</xdr:colOff>
      <xdr:row>23</xdr:row>
      <xdr:rowOff>83528</xdr:rowOff>
    </xdr:to>
    <xdr:sp macro="" textlink="">
      <xdr:nvSpPr>
        <xdr:cNvPr id="3" name="Text Box 5">
          <a:extLst>
            <a:ext uri="{FF2B5EF4-FFF2-40B4-BE49-F238E27FC236}">
              <a16:creationId xmlns:a16="http://schemas.microsoft.com/office/drawing/2014/main" id="{4FC360BB-ABD1-46F7-06AD-483191C6D544}"/>
            </a:ext>
          </a:extLst>
        </xdr:cNvPr>
        <xdr:cNvSpPr txBox="1">
          <a:spLocks noChangeArrowheads="1"/>
        </xdr:cNvSpPr>
      </xdr:nvSpPr>
      <xdr:spPr bwMode="auto">
        <a:xfrm>
          <a:off x="542926" y="1309067"/>
          <a:ext cx="6316390" cy="2936886"/>
        </a:xfrm>
        <a:prstGeom prst="rect">
          <a:avLst/>
        </a:prstGeom>
        <a:noFill/>
        <a:ln w="12700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altLang="ko-KR" sz="1700" b="0" i="0" strike="noStrike">
              <a:solidFill>
                <a:schemeClr val="bg2">
                  <a:lumMod val="10000"/>
                </a:schemeClr>
              </a:solidFill>
              <a:latin typeface="Calibri" panose="020F0502020204030204" pitchFamily="34" charset="0"/>
              <a:cs typeface="Times New Roman"/>
            </a:rPr>
            <a:t>The financial results for Q4</a:t>
          </a:r>
          <a:r>
            <a:rPr lang="en-US" altLang="ko-KR" sz="1700" b="0" i="0" strike="noStrike" baseline="0">
              <a:solidFill>
                <a:schemeClr val="bg2">
                  <a:lumMod val="10000"/>
                </a:schemeClr>
              </a:solidFill>
              <a:latin typeface="Calibri" panose="020F0502020204030204" pitchFamily="34" charset="0"/>
              <a:cs typeface="Times New Roman"/>
            </a:rPr>
            <a:t> FY</a:t>
          </a:r>
          <a:r>
            <a:rPr lang="en-US" altLang="ko-KR" sz="1700" b="0" i="0" strike="noStrike">
              <a:solidFill>
                <a:schemeClr val="bg2">
                  <a:lumMod val="10000"/>
                </a:schemeClr>
              </a:solidFill>
              <a:latin typeface="Calibri" panose="020F0502020204030204" pitchFamily="34" charset="0"/>
              <a:cs typeface="Times New Roman"/>
            </a:rPr>
            <a:t>2025 have been prepared on an unaudited basis, and may be subject to change during independent auditing process. </a:t>
          </a:r>
        </a:p>
        <a:p>
          <a:pPr algn="l" rtl="0">
            <a:defRPr sz="1000"/>
          </a:pPr>
          <a:endParaRPr lang="en-US" altLang="ko-KR" sz="1700" b="0" i="0" strike="noStrike">
            <a:solidFill>
              <a:schemeClr val="bg2">
                <a:lumMod val="10000"/>
              </a:schemeClr>
            </a:solidFill>
            <a:latin typeface="Calibri" panose="020F0502020204030204" pitchFamily="34" charset="0"/>
            <a:cs typeface="Times New Roman"/>
          </a:endParaRPr>
        </a:p>
        <a:p>
          <a:pPr algn="l" rtl="0">
            <a:defRPr sz="1000"/>
          </a:pPr>
          <a:r>
            <a:rPr lang="en-US" altLang="ko-KR" sz="1700" b="0" i="0" strike="noStrike">
              <a:solidFill>
                <a:schemeClr val="bg2">
                  <a:lumMod val="10000"/>
                </a:schemeClr>
              </a:solidFill>
              <a:latin typeface="Calibri" panose="020F0502020204030204" pitchFamily="34" charset="0"/>
              <a:cs typeface="Times New Roman"/>
            </a:rPr>
            <a:t>Please note that NCSOFT will not be responsible for individual investment decisions based on this material.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10</xdr:row>
      <xdr:rowOff>123825</xdr:rowOff>
    </xdr:from>
    <xdr:to>
      <xdr:col>2</xdr:col>
      <xdr:colOff>19050</xdr:colOff>
      <xdr:row>11</xdr:row>
      <xdr:rowOff>114300</xdr:rowOff>
    </xdr:to>
    <xdr:sp macro="" textlink="">
      <xdr:nvSpPr>
        <xdr:cNvPr id="65597" name="Line 9">
          <a:extLst>
            <a:ext uri="{FF2B5EF4-FFF2-40B4-BE49-F238E27FC236}">
              <a16:creationId xmlns:a16="http://schemas.microsoft.com/office/drawing/2014/main" id="{1668BB3B-3FCA-5E68-7509-F7B2149BBDC0}"/>
            </a:ext>
          </a:extLst>
        </xdr:cNvPr>
        <xdr:cNvSpPr>
          <a:spLocks noChangeShapeType="1"/>
        </xdr:cNvSpPr>
      </xdr:nvSpPr>
      <xdr:spPr bwMode="auto">
        <a:xfrm>
          <a:off x="1543050" y="1952625"/>
          <a:ext cx="0" cy="161925"/>
        </a:xfrm>
        <a:prstGeom prst="line">
          <a:avLst/>
        </a:prstGeom>
        <a:noFill/>
        <a:ln w="25400">
          <a:solidFill>
            <a:srgbClr val="1F497D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181926</xdr:colOff>
      <xdr:row>16</xdr:row>
      <xdr:rowOff>44001</xdr:rowOff>
    </xdr:from>
    <xdr:to>
      <xdr:col>3</xdr:col>
      <xdr:colOff>623787</xdr:colOff>
      <xdr:row>18</xdr:row>
      <xdr:rowOff>64293</xdr:rowOff>
    </xdr:to>
    <xdr:sp macro="" textlink="">
      <xdr:nvSpPr>
        <xdr:cNvPr id="2" name="Rectangle 13">
          <a:extLst>
            <a:ext uri="{FF2B5EF4-FFF2-40B4-BE49-F238E27FC236}">
              <a16:creationId xmlns:a16="http://schemas.microsoft.com/office/drawing/2014/main" id="{3311A974-79B2-A7F4-23B9-B625E178C6CB}"/>
            </a:ext>
          </a:extLst>
        </xdr:cNvPr>
        <xdr:cNvSpPr>
          <a:spLocks noChangeArrowheads="1"/>
        </xdr:cNvSpPr>
      </xdr:nvSpPr>
      <xdr:spPr bwMode="auto">
        <a:xfrm>
          <a:off x="181926" y="3701601"/>
          <a:ext cx="2727861" cy="468000"/>
        </a:xfrm>
        <a:prstGeom prst="rect">
          <a:avLst/>
        </a:prstGeom>
        <a:solidFill>
          <a:srgbClr val="64BCEA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NC Europe (100%)</a:t>
          </a:r>
          <a:endParaRPr lang="ko-KR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  <a:cs typeface="Arial"/>
          </a:endParaRPr>
        </a:p>
      </xdr:txBody>
    </xdr:sp>
    <xdr:clientData/>
  </xdr:twoCellAnchor>
  <xdr:twoCellAnchor>
    <xdr:from>
      <xdr:col>0</xdr:col>
      <xdr:colOff>181926</xdr:colOff>
      <xdr:row>18</xdr:row>
      <xdr:rowOff>109477</xdr:rowOff>
    </xdr:from>
    <xdr:to>
      <xdr:col>3</xdr:col>
      <xdr:colOff>623787</xdr:colOff>
      <xdr:row>20</xdr:row>
      <xdr:rowOff>130008</xdr:rowOff>
    </xdr:to>
    <xdr:sp macro="" textlink="">
      <xdr:nvSpPr>
        <xdr:cNvPr id="3" name="Rectangle 22">
          <a:extLst>
            <a:ext uri="{FF2B5EF4-FFF2-40B4-BE49-F238E27FC236}">
              <a16:creationId xmlns:a16="http://schemas.microsoft.com/office/drawing/2014/main" id="{B1815315-0670-B98C-D6BB-63CCE7FCE36D}"/>
            </a:ext>
          </a:extLst>
        </xdr:cNvPr>
        <xdr:cNvSpPr>
          <a:spLocks noChangeArrowheads="1"/>
        </xdr:cNvSpPr>
      </xdr:nvSpPr>
      <xdr:spPr bwMode="auto">
        <a:xfrm>
          <a:off x="181926" y="4224277"/>
          <a:ext cx="2727861" cy="468000"/>
        </a:xfrm>
        <a:prstGeom prst="rect">
          <a:avLst/>
        </a:prstGeom>
        <a:solidFill>
          <a:srgbClr val="64BCEA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NC Taiwan (100%)</a:t>
          </a:r>
          <a:endParaRPr lang="ko-KR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  <a:cs typeface="Arial"/>
          </a:endParaRPr>
        </a:p>
      </xdr:txBody>
    </xdr:sp>
    <xdr:clientData/>
  </xdr:twoCellAnchor>
  <xdr:twoCellAnchor>
    <xdr:from>
      <xdr:col>0</xdr:col>
      <xdr:colOff>173285</xdr:colOff>
      <xdr:row>9</xdr:row>
      <xdr:rowOff>2732</xdr:rowOff>
    </xdr:from>
    <xdr:to>
      <xdr:col>3</xdr:col>
      <xdr:colOff>622901</xdr:colOff>
      <xdr:row>11</xdr:row>
      <xdr:rowOff>22503</xdr:rowOff>
    </xdr:to>
    <xdr:sp macro="" textlink="">
      <xdr:nvSpPr>
        <xdr:cNvPr id="4" name="Rectangle 16">
          <a:extLst>
            <a:ext uri="{FF2B5EF4-FFF2-40B4-BE49-F238E27FC236}">
              <a16:creationId xmlns:a16="http://schemas.microsoft.com/office/drawing/2014/main" id="{CB2372A5-6DFB-E694-BB08-B4FE8D63C021}"/>
            </a:ext>
          </a:extLst>
        </xdr:cNvPr>
        <xdr:cNvSpPr>
          <a:spLocks noChangeArrowheads="1"/>
        </xdr:cNvSpPr>
      </xdr:nvSpPr>
      <xdr:spPr bwMode="auto">
        <a:xfrm>
          <a:off x="173285" y="2154261"/>
          <a:ext cx="2735616" cy="477551"/>
        </a:xfrm>
        <a:prstGeom prst="rect">
          <a:avLst/>
        </a:prstGeom>
        <a:solidFill>
          <a:srgbClr val="64BCEA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algn="ctr" rtl="0">
            <a:lnSpc>
              <a:spcPts val="12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Medium" panose="020B0600000000000000" pitchFamily="34" charset="-127"/>
              <a:ea typeface="Noto Sans CJK KR Medium" panose="020B0600000000000000" pitchFamily="34" charset="-127"/>
              <a:cs typeface="Arial" pitchFamily="34" charset="0"/>
            </a:rPr>
            <a:t>Consolidated Subsidiaries</a:t>
          </a:r>
        </a:p>
      </xdr:txBody>
    </xdr:sp>
    <xdr:clientData/>
  </xdr:twoCellAnchor>
  <xdr:twoCellAnchor>
    <xdr:from>
      <xdr:col>6</xdr:col>
      <xdr:colOff>238125</xdr:colOff>
      <xdr:row>10</xdr:row>
      <xdr:rowOff>123825</xdr:rowOff>
    </xdr:from>
    <xdr:to>
      <xdr:col>6</xdr:col>
      <xdr:colOff>238125</xdr:colOff>
      <xdr:row>11</xdr:row>
      <xdr:rowOff>114300</xdr:rowOff>
    </xdr:to>
    <xdr:sp macro="" textlink="">
      <xdr:nvSpPr>
        <xdr:cNvPr id="65601" name="Line 8">
          <a:extLst>
            <a:ext uri="{FF2B5EF4-FFF2-40B4-BE49-F238E27FC236}">
              <a16:creationId xmlns:a16="http://schemas.microsoft.com/office/drawing/2014/main" id="{6DC9F3E3-B788-4339-2652-62435552A73F}"/>
            </a:ext>
          </a:extLst>
        </xdr:cNvPr>
        <xdr:cNvSpPr>
          <a:spLocks noChangeShapeType="1"/>
        </xdr:cNvSpPr>
      </xdr:nvSpPr>
      <xdr:spPr bwMode="auto">
        <a:xfrm>
          <a:off x="4810125" y="1952625"/>
          <a:ext cx="0" cy="161925"/>
        </a:xfrm>
        <a:prstGeom prst="line">
          <a:avLst/>
        </a:prstGeom>
        <a:noFill/>
        <a:ln w="25400">
          <a:solidFill>
            <a:srgbClr val="1F497D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7</xdr:row>
      <xdr:rowOff>123825</xdr:rowOff>
    </xdr:from>
    <xdr:to>
      <xdr:col>3</xdr:col>
      <xdr:colOff>0</xdr:colOff>
      <xdr:row>9</xdr:row>
      <xdr:rowOff>9525</xdr:rowOff>
    </xdr:to>
    <xdr:sp macro="" textlink="">
      <xdr:nvSpPr>
        <xdr:cNvPr id="65602" name="Line 10">
          <a:extLst>
            <a:ext uri="{FF2B5EF4-FFF2-40B4-BE49-F238E27FC236}">
              <a16:creationId xmlns:a16="http://schemas.microsoft.com/office/drawing/2014/main" id="{5E911A3E-BCB6-D2AC-DADD-0D8AF5DD87FA}"/>
            </a:ext>
          </a:extLst>
        </xdr:cNvPr>
        <xdr:cNvSpPr>
          <a:spLocks noChangeShapeType="1"/>
        </xdr:cNvSpPr>
      </xdr:nvSpPr>
      <xdr:spPr bwMode="auto">
        <a:xfrm>
          <a:off x="2286000" y="1438275"/>
          <a:ext cx="0" cy="228600"/>
        </a:xfrm>
        <a:prstGeom prst="line">
          <a:avLst/>
        </a:prstGeom>
        <a:noFill/>
        <a:ln w="25400">
          <a:solidFill>
            <a:srgbClr val="1F497D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104775</xdr:colOff>
      <xdr:row>7</xdr:row>
      <xdr:rowOff>123825</xdr:rowOff>
    </xdr:from>
    <xdr:to>
      <xdr:col>5</xdr:col>
      <xdr:colOff>104775</xdr:colOff>
      <xdr:row>9</xdr:row>
      <xdr:rowOff>9525</xdr:rowOff>
    </xdr:to>
    <xdr:sp macro="" textlink="">
      <xdr:nvSpPr>
        <xdr:cNvPr id="65603" name="Line 11">
          <a:extLst>
            <a:ext uri="{FF2B5EF4-FFF2-40B4-BE49-F238E27FC236}">
              <a16:creationId xmlns:a16="http://schemas.microsoft.com/office/drawing/2014/main" id="{2D6FB9AB-DD76-29BA-9CCB-C6CBE63047E6}"/>
            </a:ext>
          </a:extLst>
        </xdr:cNvPr>
        <xdr:cNvSpPr>
          <a:spLocks noChangeShapeType="1"/>
        </xdr:cNvSpPr>
      </xdr:nvSpPr>
      <xdr:spPr bwMode="auto">
        <a:xfrm>
          <a:off x="3914775" y="1438275"/>
          <a:ext cx="0" cy="228600"/>
        </a:xfrm>
        <a:prstGeom prst="line">
          <a:avLst/>
        </a:prstGeom>
        <a:noFill/>
        <a:ln w="25400">
          <a:solidFill>
            <a:srgbClr val="1F497D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440718</xdr:colOff>
      <xdr:row>4</xdr:row>
      <xdr:rowOff>105438</xdr:rowOff>
    </xdr:from>
    <xdr:to>
      <xdr:col>5</xdr:col>
      <xdr:colOff>469333</xdr:colOff>
      <xdr:row>7</xdr:row>
      <xdr:rowOff>126808</xdr:rowOff>
    </xdr:to>
    <xdr:sp macro="" textlink="">
      <xdr:nvSpPr>
        <xdr:cNvPr id="10" name="Rectangle 15">
          <a:extLst>
            <a:ext uri="{FF2B5EF4-FFF2-40B4-BE49-F238E27FC236}">
              <a16:creationId xmlns:a16="http://schemas.microsoft.com/office/drawing/2014/main" id="{115B83EB-213E-192F-0691-8DFFDEDCF15F}"/>
            </a:ext>
          </a:extLst>
        </xdr:cNvPr>
        <xdr:cNvSpPr>
          <a:spLocks noChangeArrowheads="1"/>
        </xdr:cNvSpPr>
      </xdr:nvSpPr>
      <xdr:spPr bwMode="auto">
        <a:xfrm>
          <a:off x="1970433" y="961611"/>
          <a:ext cx="2305050" cy="550379"/>
        </a:xfrm>
        <a:prstGeom prst="rect">
          <a:avLst/>
        </a:prstGeom>
        <a:solidFill>
          <a:srgbClr val="004C97"/>
        </a:solidFill>
        <a:ln w="28575">
          <a:solidFill>
            <a:sysClr val="windowText" lastClr="000000"/>
          </a:solidFill>
          <a:headEnd/>
          <a:tailEnd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algn="ctr" rtl="0">
            <a:lnSpc>
              <a:spcPts val="1200"/>
            </a:lnSpc>
            <a:defRPr sz="1000"/>
          </a:pPr>
          <a:r>
            <a:rPr lang="en-US" altLang="ko-KR" sz="1400" b="1" i="0" strike="noStrike">
              <a:solidFill>
                <a:schemeClr val="bg1"/>
              </a:solidFill>
              <a:latin typeface="Noto Sans CJK KR Medium" panose="020B0600000000000000" pitchFamily="34" charset="-127"/>
              <a:ea typeface="Noto Sans CJK KR Medium" panose="020B0600000000000000" pitchFamily="34" charset="-127"/>
              <a:cs typeface="Arial" pitchFamily="34" charset="0"/>
            </a:rPr>
            <a:t>NCSOFT Corp</a:t>
          </a:r>
          <a:r>
            <a:rPr lang="en-US" altLang="ko-KR" sz="1100" b="1" i="0" strike="noStrike">
              <a:solidFill>
                <a:schemeClr val="bg1"/>
              </a:solidFill>
              <a:latin typeface="Noto Sans CJK KR Medium" panose="020B0600000000000000" pitchFamily="34" charset="-127"/>
              <a:ea typeface="Noto Sans CJK KR Medium" panose="020B0600000000000000" pitchFamily="34" charset="-127"/>
              <a:cs typeface="Arial" pitchFamily="34" charset="0"/>
            </a:rPr>
            <a:t>.</a:t>
          </a:r>
        </a:p>
        <a:p>
          <a:pPr algn="ctr" rtl="0">
            <a:lnSpc>
              <a:spcPts val="1100"/>
            </a:lnSpc>
            <a:defRPr sz="1000"/>
          </a:pPr>
          <a:r>
            <a:rPr lang="en-US" altLang="ko-KR" sz="1050" b="0" i="0" strike="noStrike">
              <a:solidFill>
                <a:schemeClr val="bg1"/>
              </a:solidFill>
              <a:latin typeface="Noto Sans CJK KR Medium" panose="020B0600000000000000" pitchFamily="34" charset="-127"/>
              <a:ea typeface="Noto Sans CJK KR Medium" panose="020B0600000000000000" pitchFamily="34" charset="-127"/>
              <a:cs typeface="Arial" pitchFamily="34" charset="0"/>
            </a:rPr>
            <a:t>(Controlling Company</a:t>
          </a:r>
          <a:r>
            <a:rPr lang="en-US" altLang="ko-KR" sz="1100" b="1" i="0" strike="noStrike">
              <a:solidFill>
                <a:schemeClr val="bg1"/>
              </a:solidFill>
              <a:latin typeface="Noto Sans CJK KR Medium" panose="020B0600000000000000" pitchFamily="34" charset="-127"/>
              <a:ea typeface="Noto Sans CJK KR Medium" panose="020B0600000000000000" pitchFamily="34" charset="-127"/>
              <a:cs typeface="Arial" pitchFamily="34" charset="0"/>
            </a:rPr>
            <a:t>)</a:t>
          </a:r>
        </a:p>
      </xdr:txBody>
    </xdr:sp>
    <xdr:clientData/>
  </xdr:twoCellAnchor>
  <xdr:twoCellAnchor>
    <xdr:from>
      <xdr:col>4</xdr:col>
      <xdr:colOff>379319</xdr:colOff>
      <xdr:row>9</xdr:row>
      <xdr:rowOff>1905</xdr:rowOff>
    </xdr:from>
    <xdr:to>
      <xdr:col>8</xdr:col>
      <xdr:colOff>66917</xdr:colOff>
      <xdr:row>11</xdr:row>
      <xdr:rowOff>21676</xdr:rowOff>
    </xdr:to>
    <xdr:sp macro="" textlink="">
      <xdr:nvSpPr>
        <xdr:cNvPr id="11" name="Rectangle 17">
          <a:extLst>
            <a:ext uri="{FF2B5EF4-FFF2-40B4-BE49-F238E27FC236}">
              <a16:creationId xmlns:a16="http://schemas.microsoft.com/office/drawing/2014/main" id="{B6939E53-DF90-E1D8-61A7-F56E0F338B0C}"/>
            </a:ext>
          </a:extLst>
        </xdr:cNvPr>
        <xdr:cNvSpPr>
          <a:spLocks noChangeArrowheads="1"/>
        </xdr:cNvSpPr>
      </xdr:nvSpPr>
      <xdr:spPr bwMode="auto">
        <a:xfrm>
          <a:off x="3427319" y="2116455"/>
          <a:ext cx="2735598" cy="467465"/>
        </a:xfrm>
        <a:prstGeom prst="rect">
          <a:avLst/>
        </a:prstGeom>
        <a:solidFill>
          <a:srgbClr val="96D2F3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algn="ctr" rtl="0">
            <a:lnSpc>
              <a:spcPts val="12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Medium" panose="020B0600000000000000" pitchFamily="34" charset="-127"/>
              <a:ea typeface="Noto Sans CJK KR Medium" panose="020B0600000000000000" pitchFamily="34" charset="-127"/>
              <a:cs typeface="Arial" pitchFamily="34" charset="0"/>
            </a:rPr>
            <a:t>Equity method investees</a:t>
          </a:r>
        </a:p>
      </xdr:txBody>
    </xdr:sp>
    <xdr:clientData/>
  </xdr:twoCellAnchor>
  <xdr:twoCellAnchor>
    <xdr:from>
      <xdr:col>0</xdr:col>
      <xdr:colOff>181926</xdr:colOff>
      <xdr:row>13</xdr:row>
      <xdr:rowOff>149975</xdr:rowOff>
    </xdr:from>
    <xdr:to>
      <xdr:col>3</xdr:col>
      <xdr:colOff>623787</xdr:colOff>
      <xdr:row>15</xdr:row>
      <xdr:rowOff>170371</xdr:rowOff>
    </xdr:to>
    <xdr:sp macro="" textlink="">
      <xdr:nvSpPr>
        <xdr:cNvPr id="12" name="Rectangle 12">
          <a:extLst>
            <a:ext uri="{FF2B5EF4-FFF2-40B4-BE49-F238E27FC236}">
              <a16:creationId xmlns:a16="http://schemas.microsoft.com/office/drawing/2014/main" id="{F35F5184-14B7-2115-8A2D-5D177F1711D3}"/>
            </a:ext>
          </a:extLst>
        </xdr:cNvPr>
        <xdr:cNvSpPr>
          <a:spLocks noChangeArrowheads="1"/>
        </xdr:cNvSpPr>
      </xdr:nvSpPr>
      <xdr:spPr bwMode="auto">
        <a:xfrm>
          <a:off x="181926" y="3178925"/>
          <a:ext cx="2727861" cy="468000"/>
        </a:xfrm>
        <a:prstGeom prst="rect">
          <a:avLst/>
        </a:prstGeom>
        <a:solidFill>
          <a:srgbClr val="64BCEA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algn="ctr" rtl="0">
            <a:lnSpc>
              <a:spcPts val="10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NC America(100%)</a:t>
          </a:r>
          <a:endParaRPr lang="en-US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</a:endParaRPr>
        </a:p>
      </xdr:txBody>
    </xdr:sp>
    <xdr:clientData/>
  </xdr:twoCellAnchor>
  <xdr:twoCellAnchor>
    <xdr:from>
      <xdr:col>0</xdr:col>
      <xdr:colOff>181926</xdr:colOff>
      <xdr:row>25</xdr:row>
      <xdr:rowOff>134455</xdr:rowOff>
    </xdr:from>
    <xdr:to>
      <xdr:col>3</xdr:col>
      <xdr:colOff>623787</xdr:colOff>
      <xdr:row>27</xdr:row>
      <xdr:rowOff>154851</xdr:rowOff>
    </xdr:to>
    <xdr:sp macro="" textlink="">
      <xdr:nvSpPr>
        <xdr:cNvPr id="13" name="Rectangle 3">
          <a:extLst>
            <a:ext uri="{FF2B5EF4-FFF2-40B4-BE49-F238E27FC236}">
              <a16:creationId xmlns:a16="http://schemas.microsoft.com/office/drawing/2014/main" id="{93C4E71E-C51E-356A-7F3D-71973C2DFF35}"/>
            </a:ext>
          </a:extLst>
        </xdr:cNvPr>
        <xdr:cNvSpPr>
          <a:spLocks noChangeArrowheads="1"/>
        </xdr:cNvSpPr>
      </xdr:nvSpPr>
      <xdr:spPr bwMode="auto">
        <a:xfrm>
          <a:off x="181926" y="5792305"/>
          <a:ext cx="2727861" cy="468000"/>
        </a:xfrm>
        <a:prstGeom prst="rect">
          <a:avLst/>
        </a:prstGeom>
        <a:solidFill>
          <a:srgbClr val="64BCEA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NCSOFT</a:t>
          </a:r>
          <a:r>
            <a:rPr lang="en-US" altLang="ko-KR" sz="1100" b="0" i="0" strike="noStrike" baseline="0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 </a:t>
          </a: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Service (100%)</a:t>
          </a:r>
          <a:endParaRPr lang="ko-KR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  <a:cs typeface="Arial"/>
          </a:endParaRPr>
        </a:p>
      </xdr:txBody>
    </xdr:sp>
    <xdr:clientData/>
  </xdr:twoCellAnchor>
  <xdr:twoCellAnchor>
    <xdr:from>
      <xdr:col>4</xdr:col>
      <xdr:colOff>379319</xdr:colOff>
      <xdr:row>11</xdr:row>
      <xdr:rowOff>84500</xdr:rowOff>
    </xdr:from>
    <xdr:to>
      <xdr:col>8</xdr:col>
      <xdr:colOff>60119</xdr:colOff>
      <xdr:row>13</xdr:row>
      <xdr:rowOff>104792</xdr:rowOff>
    </xdr:to>
    <xdr:sp macro="" textlink="">
      <xdr:nvSpPr>
        <xdr:cNvPr id="15" name="Rectangle 5">
          <a:extLst>
            <a:ext uri="{FF2B5EF4-FFF2-40B4-BE49-F238E27FC236}">
              <a16:creationId xmlns:a16="http://schemas.microsoft.com/office/drawing/2014/main" id="{91FF745B-021B-D2EB-B2C3-71AE481D10FA}"/>
            </a:ext>
          </a:extLst>
        </xdr:cNvPr>
        <xdr:cNvSpPr>
          <a:spLocks noChangeArrowheads="1"/>
        </xdr:cNvSpPr>
      </xdr:nvSpPr>
      <xdr:spPr bwMode="auto">
        <a:xfrm>
          <a:off x="3427319" y="2656250"/>
          <a:ext cx="2728800" cy="468000"/>
        </a:xfrm>
        <a:prstGeom prst="rect">
          <a:avLst/>
        </a:prstGeom>
        <a:solidFill>
          <a:srgbClr val="96D2F3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LiveConnect</a:t>
          </a:r>
          <a:r>
            <a:rPr lang="ko-KR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 </a:t>
          </a: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(14%)</a:t>
          </a:r>
          <a:endParaRPr lang="ko-KR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  <a:cs typeface="Arial"/>
          </a:endParaRPr>
        </a:p>
      </xdr:txBody>
    </xdr:sp>
    <xdr:clientData/>
  </xdr:twoCellAnchor>
  <xdr:twoCellAnchor>
    <xdr:from>
      <xdr:col>0</xdr:col>
      <xdr:colOff>181926</xdr:colOff>
      <xdr:row>28</xdr:row>
      <xdr:rowOff>28481</xdr:rowOff>
    </xdr:from>
    <xdr:to>
      <xdr:col>3</xdr:col>
      <xdr:colOff>623787</xdr:colOff>
      <xdr:row>30</xdr:row>
      <xdr:rowOff>48773</xdr:rowOff>
    </xdr:to>
    <xdr:sp macro="" textlink="">
      <xdr:nvSpPr>
        <xdr:cNvPr id="20" name="Rectangle 3">
          <a:extLst>
            <a:ext uri="{FF2B5EF4-FFF2-40B4-BE49-F238E27FC236}">
              <a16:creationId xmlns:a16="http://schemas.microsoft.com/office/drawing/2014/main" id="{A5BCA777-2070-4C7E-9D5A-D7581E3F29F7}"/>
            </a:ext>
          </a:extLst>
        </xdr:cNvPr>
        <xdr:cNvSpPr>
          <a:spLocks noChangeArrowheads="1"/>
        </xdr:cNvSpPr>
      </xdr:nvSpPr>
      <xdr:spPr bwMode="auto">
        <a:xfrm>
          <a:off x="181926" y="6314981"/>
          <a:ext cx="2727861" cy="468000"/>
        </a:xfrm>
        <a:prstGeom prst="rect">
          <a:avLst/>
        </a:prstGeom>
        <a:solidFill>
          <a:srgbClr val="64BCEA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NC ITS (100%)</a:t>
          </a:r>
          <a:endParaRPr lang="ko-KR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  <a:cs typeface="Arial"/>
          </a:endParaRPr>
        </a:p>
      </xdr:txBody>
    </xdr:sp>
    <xdr:clientData/>
  </xdr:twoCellAnchor>
  <xdr:twoCellAnchor>
    <xdr:from>
      <xdr:col>0</xdr:col>
      <xdr:colOff>181926</xdr:colOff>
      <xdr:row>11</xdr:row>
      <xdr:rowOff>84499</xdr:rowOff>
    </xdr:from>
    <xdr:to>
      <xdr:col>3</xdr:col>
      <xdr:colOff>623787</xdr:colOff>
      <xdr:row>13</xdr:row>
      <xdr:rowOff>104791</xdr:rowOff>
    </xdr:to>
    <xdr:sp macro="" textlink="">
      <xdr:nvSpPr>
        <xdr:cNvPr id="23" name="Rectangle 1">
          <a:extLst>
            <a:ext uri="{FF2B5EF4-FFF2-40B4-BE49-F238E27FC236}">
              <a16:creationId xmlns:a16="http://schemas.microsoft.com/office/drawing/2014/main" id="{B99D7D7F-5B2F-E7DC-1A3F-26E2698E3D85}"/>
            </a:ext>
          </a:extLst>
        </xdr:cNvPr>
        <xdr:cNvSpPr>
          <a:spLocks noChangeArrowheads="1"/>
        </xdr:cNvSpPr>
      </xdr:nvSpPr>
      <xdr:spPr bwMode="auto">
        <a:xfrm>
          <a:off x="181926" y="2656249"/>
          <a:ext cx="2727861" cy="468000"/>
        </a:xfrm>
        <a:prstGeom prst="rect">
          <a:avLst/>
        </a:prstGeom>
        <a:solidFill>
          <a:srgbClr val="64BCEA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algn="ctr" rtl="0">
            <a:lnSpc>
              <a:spcPts val="10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Calibri" pitchFamily="34" charset="0"/>
            </a:rPr>
            <a:t>NC West</a:t>
          </a:r>
          <a:r>
            <a:rPr lang="en-US" altLang="ko-KR" sz="1100" b="0" i="0" strike="noStrike" baseline="0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Calibri" pitchFamily="34" charset="0"/>
            </a:rPr>
            <a:t> Holdings</a:t>
          </a: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Calibri" pitchFamily="34" charset="0"/>
            </a:rPr>
            <a:t> (100%)</a:t>
          </a:r>
        </a:p>
      </xdr:txBody>
    </xdr:sp>
    <xdr:clientData/>
  </xdr:twoCellAnchor>
  <xdr:twoCellAnchor>
    <xdr:from>
      <xdr:col>4</xdr:col>
      <xdr:colOff>379319</xdr:colOff>
      <xdr:row>13</xdr:row>
      <xdr:rowOff>149976</xdr:rowOff>
    </xdr:from>
    <xdr:to>
      <xdr:col>8</xdr:col>
      <xdr:colOff>60119</xdr:colOff>
      <xdr:row>15</xdr:row>
      <xdr:rowOff>170372</xdr:rowOff>
    </xdr:to>
    <xdr:sp macro="" textlink="">
      <xdr:nvSpPr>
        <xdr:cNvPr id="28" name="Rectangle 7">
          <a:extLst>
            <a:ext uri="{FF2B5EF4-FFF2-40B4-BE49-F238E27FC236}">
              <a16:creationId xmlns:a16="http://schemas.microsoft.com/office/drawing/2014/main" id="{E75004C4-0B12-2CCC-5320-65F7A29B2E01}"/>
            </a:ext>
          </a:extLst>
        </xdr:cNvPr>
        <xdr:cNvSpPr>
          <a:spLocks noChangeArrowheads="1"/>
        </xdr:cNvSpPr>
      </xdr:nvSpPr>
      <xdr:spPr bwMode="auto">
        <a:xfrm>
          <a:off x="3427319" y="3178926"/>
          <a:ext cx="2728800" cy="468000"/>
        </a:xfrm>
        <a:prstGeom prst="rect">
          <a:avLst/>
        </a:prstGeom>
        <a:solidFill>
          <a:srgbClr val="96D2F3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Jaedam Media (33%)</a:t>
          </a:r>
          <a:endParaRPr lang="ko-KR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  <a:cs typeface="Arial"/>
          </a:endParaRPr>
        </a:p>
      </xdr:txBody>
    </xdr:sp>
    <xdr:clientData/>
  </xdr:twoCellAnchor>
  <xdr:twoCellAnchor>
    <xdr:from>
      <xdr:col>0</xdr:col>
      <xdr:colOff>181926</xdr:colOff>
      <xdr:row>21</xdr:row>
      <xdr:rowOff>3503</xdr:rowOff>
    </xdr:from>
    <xdr:to>
      <xdr:col>3</xdr:col>
      <xdr:colOff>623787</xdr:colOff>
      <xdr:row>23</xdr:row>
      <xdr:rowOff>24034</xdr:rowOff>
    </xdr:to>
    <xdr:sp macro="" textlink="">
      <xdr:nvSpPr>
        <xdr:cNvPr id="33" name="Rectangle 3">
          <a:extLst>
            <a:ext uri="{FF2B5EF4-FFF2-40B4-BE49-F238E27FC236}">
              <a16:creationId xmlns:a16="http://schemas.microsoft.com/office/drawing/2014/main" id="{72656B39-5D45-2019-2282-563F0F6F412C}"/>
            </a:ext>
          </a:extLst>
        </xdr:cNvPr>
        <xdr:cNvSpPr>
          <a:spLocks noChangeArrowheads="1"/>
        </xdr:cNvSpPr>
      </xdr:nvSpPr>
      <xdr:spPr bwMode="auto">
        <a:xfrm>
          <a:off x="181926" y="4746953"/>
          <a:ext cx="2727861" cy="468000"/>
        </a:xfrm>
        <a:prstGeom prst="rect">
          <a:avLst/>
        </a:prstGeom>
        <a:solidFill>
          <a:srgbClr val="64BCEA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NC Japan (100%)</a:t>
          </a:r>
          <a:endParaRPr lang="ko-KR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  <a:cs typeface="Arial"/>
          </a:endParaRPr>
        </a:p>
      </xdr:txBody>
    </xdr:sp>
    <xdr:clientData/>
  </xdr:twoCellAnchor>
  <xdr:twoCellAnchor>
    <xdr:from>
      <xdr:col>4</xdr:col>
      <xdr:colOff>379319</xdr:colOff>
      <xdr:row>16</xdr:row>
      <xdr:rowOff>44002</xdr:rowOff>
    </xdr:from>
    <xdr:to>
      <xdr:col>8</xdr:col>
      <xdr:colOff>60119</xdr:colOff>
      <xdr:row>18</xdr:row>
      <xdr:rowOff>64294</xdr:rowOff>
    </xdr:to>
    <xdr:sp macro="" textlink="">
      <xdr:nvSpPr>
        <xdr:cNvPr id="34" name="Rectangle 7">
          <a:extLst>
            <a:ext uri="{FF2B5EF4-FFF2-40B4-BE49-F238E27FC236}">
              <a16:creationId xmlns:a16="http://schemas.microsoft.com/office/drawing/2014/main" id="{AB90072A-0CB4-E8D2-F257-AFEEBCF367E2}"/>
            </a:ext>
          </a:extLst>
        </xdr:cNvPr>
        <xdr:cNvSpPr>
          <a:spLocks noChangeArrowheads="1"/>
        </xdr:cNvSpPr>
      </xdr:nvSpPr>
      <xdr:spPr bwMode="auto">
        <a:xfrm>
          <a:off x="3427319" y="3701602"/>
          <a:ext cx="2728800" cy="468000"/>
        </a:xfrm>
        <a:prstGeom prst="rect">
          <a:avLst/>
        </a:prstGeom>
        <a:solidFill>
          <a:srgbClr val="96D2F3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MERRYCHRISTMAS (31%)</a:t>
          </a:r>
          <a:endParaRPr lang="ko-KR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  <a:cs typeface="Arial"/>
          </a:endParaRPr>
        </a:p>
      </xdr:txBody>
    </xdr:sp>
    <xdr:clientData/>
  </xdr:twoCellAnchor>
  <xdr:twoCellAnchor>
    <xdr:from>
      <xdr:col>4</xdr:col>
      <xdr:colOff>379319</xdr:colOff>
      <xdr:row>18</xdr:row>
      <xdr:rowOff>109478</xdr:rowOff>
    </xdr:from>
    <xdr:to>
      <xdr:col>8</xdr:col>
      <xdr:colOff>60119</xdr:colOff>
      <xdr:row>20</xdr:row>
      <xdr:rowOff>130009</xdr:rowOff>
    </xdr:to>
    <xdr:sp macro="" textlink="">
      <xdr:nvSpPr>
        <xdr:cNvPr id="36" name="Rectangle 7">
          <a:extLst>
            <a:ext uri="{FF2B5EF4-FFF2-40B4-BE49-F238E27FC236}">
              <a16:creationId xmlns:a16="http://schemas.microsoft.com/office/drawing/2014/main" id="{A1ABBD47-C88E-A8B7-B43A-99086CD3F0B2}"/>
            </a:ext>
          </a:extLst>
        </xdr:cNvPr>
        <xdr:cNvSpPr>
          <a:spLocks noChangeArrowheads="1"/>
        </xdr:cNvSpPr>
      </xdr:nvSpPr>
      <xdr:spPr bwMode="auto">
        <a:xfrm>
          <a:off x="3427319" y="4224278"/>
          <a:ext cx="2728800" cy="468000"/>
        </a:xfrm>
        <a:prstGeom prst="rect">
          <a:avLst/>
        </a:prstGeom>
        <a:solidFill>
          <a:srgbClr val="96D2F3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4th CREATIVE PARTY (8%)</a:t>
          </a:r>
          <a:endParaRPr lang="ko-KR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  <a:cs typeface="Arial"/>
          </a:endParaRPr>
        </a:p>
      </xdr:txBody>
    </xdr:sp>
    <xdr:clientData/>
  </xdr:twoCellAnchor>
  <xdr:twoCellAnchor>
    <xdr:from>
      <xdr:col>0</xdr:col>
      <xdr:colOff>181926</xdr:colOff>
      <xdr:row>30</xdr:row>
      <xdr:rowOff>93957</xdr:rowOff>
    </xdr:from>
    <xdr:to>
      <xdr:col>3</xdr:col>
      <xdr:colOff>623787</xdr:colOff>
      <xdr:row>32</xdr:row>
      <xdr:rowOff>123807</xdr:rowOff>
    </xdr:to>
    <xdr:sp macro="" textlink="">
      <xdr:nvSpPr>
        <xdr:cNvPr id="42" name="Rectangle 3">
          <a:extLst>
            <a:ext uri="{FF2B5EF4-FFF2-40B4-BE49-F238E27FC236}">
              <a16:creationId xmlns:a16="http://schemas.microsoft.com/office/drawing/2014/main" id="{1D1E7109-3841-7D23-C9B9-59FA9D81F8D7}"/>
            </a:ext>
          </a:extLst>
        </xdr:cNvPr>
        <xdr:cNvSpPr>
          <a:spLocks noChangeArrowheads="1"/>
        </xdr:cNvSpPr>
      </xdr:nvSpPr>
      <xdr:spPr bwMode="auto">
        <a:xfrm>
          <a:off x="181926" y="6837657"/>
          <a:ext cx="2727861" cy="468000"/>
        </a:xfrm>
        <a:prstGeom prst="rect">
          <a:avLst/>
        </a:prstGeom>
        <a:solidFill>
          <a:srgbClr val="64BCEA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NC Dinos</a:t>
          </a:r>
          <a:r>
            <a:rPr lang="ko-KR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 </a:t>
          </a: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(100%)</a:t>
          </a:r>
          <a:endParaRPr lang="ko-KR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  <a:cs typeface="Arial"/>
          </a:endParaRPr>
        </a:p>
      </xdr:txBody>
    </xdr:sp>
    <xdr:clientData/>
  </xdr:twoCellAnchor>
  <xdr:twoCellAnchor>
    <xdr:from>
      <xdr:col>0</xdr:col>
      <xdr:colOff>181926</xdr:colOff>
      <xdr:row>23</xdr:row>
      <xdr:rowOff>68979</xdr:rowOff>
    </xdr:from>
    <xdr:to>
      <xdr:col>3</xdr:col>
      <xdr:colOff>623787</xdr:colOff>
      <xdr:row>25</xdr:row>
      <xdr:rowOff>89271</xdr:rowOff>
    </xdr:to>
    <xdr:sp macro="" textlink="">
      <xdr:nvSpPr>
        <xdr:cNvPr id="5" name="Rectangle 3">
          <a:extLst>
            <a:ext uri="{FF2B5EF4-FFF2-40B4-BE49-F238E27FC236}">
              <a16:creationId xmlns:a16="http://schemas.microsoft.com/office/drawing/2014/main" id="{1A771625-5DCD-5AFB-67A2-686FAFA89B81}"/>
            </a:ext>
          </a:extLst>
        </xdr:cNvPr>
        <xdr:cNvSpPr>
          <a:spLocks noChangeArrowheads="1"/>
        </xdr:cNvSpPr>
      </xdr:nvSpPr>
      <xdr:spPr bwMode="auto">
        <a:xfrm>
          <a:off x="181926" y="5269629"/>
          <a:ext cx="2727861" cy="468000"/>
        </a:xfrm>
        <a:prstGeom prst="rect">
          <a:avLst/>
        </a:prstGeom>
        <a:solidFill>
          <a:srgbClr val="64BCEA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NCSOFT ASIA HOLDINGS (100%)</a:t>
          </a:r>
          <a:endParaRPr lang="ko-KR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  <a:cs typeface="Arial"/>
          </a:endParaRPr>
        </a:p>
      </xdr:txBody>
    </xdr:sp>
    <xdr:clientData/>
  </xdr:twoCellAnchor>
  <xdr:twoCellAnchor>
    <xdr:from>
      <xdr:col>4</xdr:col>
      <xdr:colOff>379319</xdr:colOff>
      <xdr:row>21</xdr:row>
      <xdr:rowOff>3504</xdr:rowOff>
    </xdr:from>
    <xdr:to>
      <xdr:col>8</xdr:col>
      <xdr:colOff>60119</xdr:colOff>
      <xdr:row>23</xdr:row>
      <xdr:rowOff>24035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65739850-3658-61C1-6E79-254BC5FB2A39}"/>
            </a:ext>
          </a:extLst>
        </xdr:cNvPr>
        <xdr:cNvSpPr>
          <a:spLocks noChangeArrowheads="1"/>
        </xdr:cNvSpPr>
      </xdr:nvSpPr>
      <xdr:spPr bwMode="auto">
        <a:xfrm>
          <a:off x="3427319" y="4746954"/>
          <a:ext cx="2728800" cy="468000"/>
        </a:xfrm>
        <a:prstGeom prst="rect">
          <a:avLst/>
        </a:prstGeom>
        <a:solidFill>
          <a:srgbClr val="96D2F3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VIC GAME STUDIOS (17%)</a:t>
          </a:r>
          <a:endParaRPr lang="ko-KR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  <a:cs typeface="Arial"/>
          </a:endParaRPr>
        </a:p>
      </xdr:txBody>
    </xdr:sp>
    <xdr:clientData/>
  </xdr:twoCellAnchor>
  <xdr:twoCellAnchor>
    <xdr:from>
      <xdr:col>4</xdr:col>
      <xdr:colOff>379319</xdr:colOff>
      <xdr:row>23</xdr:row>
      <xdr:rowOff>68980</xdr:rowOff>
    </xdr:from>
    <xdr:to>
      <xdr:col>8</xdr:col>
      <xdr:colOff>60119</xdr:colOff>
      <xdr:row>25</xdr:row>
      <xdr:rowOff>89272</xdr:rowOff>
    </xdr:to>
    <xdr:sp macro="" textlink="">
      <xdr:nvSpPr>
        <xdr:cNvPr id="9" name="Rectangle 7">
          <a:extLst>
            <a:ext uri="{FF2B5EF4-FFF2-40B4-BE49-F238E27FC236}">
              <a16:creationId xmlns:a16="http://schemas.microsoft.com/office/drawing/2014/main" id="{74E04316-9A74-9C0E-1C43-F8E632902C25}"/>
            </a:ext>
          </a:extLst>
        </xdr:cNvPr>
        <xdr:cNvSpPr>
          <a:spLocks noChangeArrowheads="1"/>
        </xdr:cNvSpPr>
      </xdr:nvSpPr>
      <xdr:spPr bwMode="auto">
        <a:xfrm>
          <a:off x="3427319" y="5269630"/>
          <a:ext cx="2728800" cy="468000"/>
        </a:xfrm>
        <a:prstGeom prst="rect">
          <a:avLst/>
        </a:prstGeom>
        <a:solidFill>
          <a:srgbClr val="96D2F3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Moon Rover AB (23%)</a:t>
          </a:r>
          <a:endParaRPr lang="ko-KR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  <a:cs typeface="Arial"/>
          </a:endParaRPr>
        </a:p>
      </xdr:txBody>
    </xdr:sp>
    <xdr:clientData/>
  </xdr:twoCellAnchor>
  <xdr:twoCellAnchor>
    <xdr:from>
      <xdr:col>0</xdr:col>
      <xdr:colOff>181926</xdr:colOff>
      <xdr:row>32</xdr:row>
      <xdr:rowOff>159433</xdr:rowOff>
    </xdr:from>
    <xdr:to>
      <xdr:col>3</xdr:col>
      <xdr:colOff>623787</xdr:colOff>
      <xdr:row>35</xdr:row>
      <xdr:rowOff>17867</xdr:rowOff>
    </xdr:to>
    <xdr:sp macro="" textlink="">
      <xdr:nvSpPr>
        <xdr:cNvPr id="19" name="Rectangle 3">
          <a:extLst>
            <a:ext uri="{FF2B5EF4-FFF2-40B4-BE49-F238E27FC236}">
              <a16:creationId xmlns:a16="http://schemas.microsoft.com/office/drawing/2014/main" id="{72CA3447-B86F-71BB-ABE7-FB4711E2872C}"/>
            </a:ext>
          </a:extLst>
        </xdr:cNvPr>
        <xdr:cNvSpPr>
          <a:spLocks noChangeArrowheads="1"/>
        </xdr:cNvSpPr>
      </xdr:nvSpPr>
      <xdr:spPr bwMode="auto">
        <a:xfrm>
          <a:off x="181926" y="7360333"/>
          <a:ext cx="2727861" cy="468000"/>
        </a:xfrm>
        <a:prstGeom prst="rect">
          <a:avLst/>
        </a:prstGeom>
        <a:solidFill>
          <a:srgbClr val="64BCEA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NC QA</a:t>
          </a:r>
          <a:r>
            <a:rPr lang="ko-KR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 </a:t>
          </a: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(100%)</a:t>
          </a:r>
          <a:endParaRPr lang="ko-KR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  <a:cs typeface="Arial"/>
          </a:endParaRPr>
        </a:p>
      </xdr:txBody>
    </xdr:sp>
    <xdr:clientData/>
  </xdr:twoCellAnchor>
  <xdr:twoCellAnchor>
    <xdr:from>
      <xdr:col>0</xdr:col>
      <xdr:colOff>181926</xdr:colOff>
      <xdr:row>35</xdr:row>
      <xdr:rowOff>53459</xdr:rowOff>
    </xdr:from>
    <xdr:to>
      <xdr:col>3</xdr:col>
      <xdr:colOff>623787</xdr:colOff>
      <xdr:row>37</xdr:row>
      <xdr:rowOff>73784</xdr:rowOff>
    </xdr:to>
    <xdr:sp macro="" textlink="">
      <xdr:nvSpPr>
        <xdr:cNvPr id="21" name="Rectangle 3">
          <a:extLst>
            <a:ext uri="{FF2B5EF4-FFF2-40B4-BE49-F238E27FC236}">
              <a16:creationId xmlns:a16="http://schemas.microsoft.com/office/drawing/2014/main" id="{39316F1F-3B72-2E9F-3732-6275A46AFDF0}"/>
            </a:ext>
          </a:extLst>
        </xdr:cNvPr>
        <xdr:cNvSpPr>
          <a:spLocks noChangeArrowheads="1"/>
        </xdr:cNvSpPr>
      </xdr:nvSpPr>
      <xdr:spPr bwMode="auto">
        <a:xfrm>
          <a:off x="181926" y="7883009"/>
          <a:ext cx="2727861" cy="468000"/>
        </a:xfrm>
        <a:prstGeom prst="rect">
          <a:avLst/>
        </a:prstGeom>
        <a:solidFill>
          <a:srgbClr val="64BCEA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NC IDS</a:t>
          </a:r>
          <a:r>
            <a:rPr lang="ko-KR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 </a:t>
          </a: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(100%)</a:t>
          </a:r>
          <a:endParaRPr lang="ko-KR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  <a:cs typeface="Arial"/>
          </a:endParaRPr>
        </a:p>
      </xdr:txBody>
    </xdr:sp>
    <xdr:clientData/>
  </xdr:twoCellAnchor>
  <xdr:twoCellAnchor>
    <xdr:from>
      <xdr:col>0</xdr:col>
      <xdr:colOff>181926</xdr:colOff>
      <xdr:row>37</xdr:row>
      <xdr:rowOff>118935</xdr:rowOff>
    </xdr:from>
    <xdr:to>
      <xdr:col>3</xdr:col>
      <xdr:colOff>623787</xdr:colOff>
      <xdr:row>39</xdr:row>
      <xdr:rowOff>176741</xdr:rowOff>
    </xdr:to>
    <xdr:sp macro="" textlink="">
      <xdr:nvSpPr>
        <xdr:cNvPr id="6" name="Rectangle 3">
          <a:extLst>
            <a:ext uri="{FF2B5EF4-FFF2-40B4-BE49-F238E27FC236}">
              <a16:creationId xmlns:a16="http://schemas.microsoft.com/office/drawing/2014/main" id="{A0B21E44-5CF1-848A-7701-D61F886C213A}"/>
            </a:ext>
          </a:extLst>
        </xdr:cNvPr>
        <xdr:cNvSpPr>
          <a:spLocks noChangeArrowheads="1"/>
        </xdr:cNvSpPr>
      </xdr:nvSpPr>
      <xdr:spPr bwMode="auto">
        <a:xfrm>
          <a:off x="181926" y="8405685"/>
          <a:ext cx="2727861" cy="468000"/>
        </a:xfrm>
        <a:prstGeom prst="rect">
          <a:avLst/>
        </a:prstGeom>
        <a:solidFill>
          <a:srgbClr val="64BCEA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FirstSpark Games</a:t>
          </a:r>
          <a:r>
            <a:rPr lang="ko-KR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 </a:t>
          </a: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(100%)</a:t>
          </a:r>
          <a:endParaRPr lang="ko-KR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  <a:cs typeface="Arial"/>
          </a:endParaRPr>
        </a:p>
      </xdr:txBody>
    </xdr:sp>
    <xdr:clientData/>
  </xdr:twoCellAnchor>
  <xdr:twoCellAnchor>
    <xdr:from>
      <xdr:col>0</xdr:col>
      <xdr:colOff>181926</xdr:colOff>
      <xdr:row>40</xdr:row>
      <xdr:rowOff>3436</xdr:rowOff>
    </xdr:from>
    <xdr:to>
      <xdr:col>3</xdr:col>
      <xdr:colOff>623787</xdr:colOff>
      <xdr:row>42</xdr:row>
      <xdr:rowOff>23728</xdr:rowOff>
    </xdr:to>
    <xdr:sp macro="" textlink="">
      <xdr:nvSpPr>
        <xdr:cNvPr id="7" name="Rectangle 3">
          <a:extLst>
            <a:ext uri="{FF2B5EF4-FFF2-40B4-BE49-F238E27FC236}">
              <a16:creationId xmlns:a16="http://schemas.microsoft.com/office/drawing/2014/main" id="{5C8712F8-E3DD-F03A-0915-8965769F6D4B}"/>
            </a:ext>
          </a:extLst>
        </xdr:cNvPr>
        <xdr:cNvSpPr>
          <a:spLocks noChangeArrowheads="1"/>
        </xdr:cNvSpPr>
      </xdr:nvSpPr>
      <xdr:spPr bwMode="auto">
        <a:xfrm>
          <a:off x="181926" y="8928361"/>
          <a:ext cx="2727861" cy="468000"/>
        </a:xfrm>
        <a:prstGeom prst="rect">
          <a:avLst/>
        </a:prstGeom>
        <a:solidFill>
          <a:srgbClr val="64BCEA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BigFire Games</a:t>
          </a:r>
          <a:r>
            <a:rPr lang="ko-KR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 </a:t>
          </a: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(100%)</a:t>
          </a:r>
          <a:endParaRPr lang="ko-KR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  <a:cs typeface="Arial"/>
          </a:endParaRPr>
        </a:p>
      </xdr:txBody>
    </xdr:sp>
    <xdr:clientData/>
  </xdr:twoCellAnchor>
  <xdr:twoCellAnchor>
    <xdr:from>
      <xdr:col>0</xdr:col>
      <xdr:colOff>181926</xdr:colOff>
      <xdr:row>42</xdr:row>
      <xdr:rowOff>68912</xdr:rowOff>
    </xdr:from>
    <xdr:to>
      <xdr:col>3</xdr:col>
      <xdr:colOff>623787</xdr:colOff>
      <xdr:row>44</xdr:row>
      <xdr:rowOff>22591</xdr:rowOff>
    </xdr:to>
    <xdr:sp macro="" textlink="">
      <xdr:nvSpPr>
        <xdr:cNvPr id="14" name="Rectangle 3">
          <a:extLst>
            <a:ext uri="{FF2B5EF4-FFF2-40B4-BE49-F238E27FC236}">
              <a16:creationId xmlns:a16="http://schemas.microsoft.com/office/drawing/2014/main" id="{EF4CDE1C-738C-73D1-BF08-B016AD0CFEFE}"/>
            </a:ext>
          </a:extLst>
        </xdr:cNvPr>
        <xdr:cNvSpPr>
          <a:spLocks noChangeArrowheads="1"/>
        </xdr:cNvSpPr>
      </xdr:nvSpPr>
      <xdr:spPr bwMode="auto">
        <a:xfrm>
          <a:off x="181926" y="9451037"/>
          <a:ext cx="2727861" cy="468000"/>
        </a:xfrm>
        <a:prstGeom prst="rect">
          <a:avLst/>
        </a:prstGeom>
        <a:solidFill>
          <a:srgbClr val="64BCEA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Ludius Games</a:t>
          </a:r>
          <a:r>
            <a:rPr lang="ko-KR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 </a:t>
          </a: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(100%)</a:t>
          </a:r>
          <a:endParaRPr lang="ko-KR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  <a:cs typeface="Arial"/>
          </a:endParaRPr>
        </a:p>
      </xdr:txBody>
    </xdr:sp>
    <xdr:clientData/>
  </xdr:twoCellAnchor>
  <xdr:twoCellAnchor>
    <xdr:from>
      <xdr:col>0</xdr:col>
      <xdr:colOff>181926</xdr:colOff>
      <xdr:row>44</xdr:row>
      <xdr:rowOff>67714</xdr:rowOff>
    </xdr:from>
    <xdr:to>
      <xdr:col>3</xdr:col>
      <xdr:colOff>623787</xdr:colOff>
      <xdr:row>46</xdr:row>
      <xdr:rowOff>88006</xdr:rowOff>
    </xdr:to>
    <xdr:sp macro="" textlink="">
      <xdr:nvSpPr>
        <xdr:cNvPr id="16" name="Rectangle 3">
          <a:extLst>
            <a:ext uri="{FF2B5EF4-FFF2-40B4-BE49-F238E27FC236}">
              <a16:creationId xmlns:a16="http://schemas.microsoft.com/office/drawing/2014/main" id="{E15397E7-6590-C37A-A008-6D8AFD8C47CA}"/>
            </a:ext>
          </a:extLst>
        </xdr:cNvPr>
        <xdr:cNvSpPr>
          <a:spLocks noChangeArrowheads="1"/>
        </xdr:cNvSpPr>
      </xdr:nvSpPr>
      <xdr:spPr bwMode="auto">
        <a:xfrm>
          <a:off x="181926" y="9973714"/>
          <a:ext cx="2727861" cy="468000"/>
        </a:xfrm>
        <a:prstGeom prst="rect">
          <a:avLst/>
        </a:prstGeom>
        <a:solidFill>
          <a:srgbClr val="64BCEA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NC AI</a:t>
          </a:r>
          <a:r>
            <a:rPr lang="ko-KR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 </a:t>
          </a: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(100%)</a:t>
          </a:r>
          <a:endParaRPr lang="ko-KR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  <a:cs typeface="Arial"/>
          </a:endParaRPr>
        </a:p>
      </xdr:txBody>
    </xdr:sp>
    <xdr:clientData/>
  </xdr:twoCellAnchor>
  <xdr:twoCellAnchor>
    <xdr:from>
      <xdr:col>4</xdr:col>
      <xdr:colOff>379319</xdr:colOff>
      <xdr:row>25</xdr:row>
      <xdr:rowOff>134456</xdr:rowOff>
    </xdr:from>
    <xdr:to>
      <xdr:col>8</xdr:col>
      <xdr:colOff>60119</xdr:colOff>
      <xdr:row>27</xdr:row>
      <xdr:rowOff>154852</xdr:rowOff>
    </xdr:to>
    <xdr:sp macro="" textlink="">
      <xdr:nvSpPr>
        <xdr:cNvPr id="17" name="Rectangle 7">
          <a:extLst>
            <a:ext uri="{FF2B5EF4-FFF2-40B4-BE49-F238E27FC236}">
              <a16:creationId xmlns:a16="http://schemas.microsoft.com/office/drawing/2014/main" id="{91384742-B9E7-F9B9-7F8C-7C3FBA43DEBC}"/>
            </a:ext>
          </a:extLst>
        </xdr:cNvPr>
        <xdr:cNvSpPr>
          <a:spLocks noChangeArrowheads="1"/>
        </xdr:cNvSpPr>
      </xdr:nvSpPr>
      <xdr:spPr bwMode="auto">
        <a:xfrm>
          <a:off x="3427319" y="5792306"/>
          <a:ext cx="2728800" cy="468000"/>
        </a:xfrm>
        <a:prstGeom prst="rect">
          <a:avLst/>
        </a:prstGeom>
        <a:solidFill>
          <a:srgbClr val="96D2F3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Mistil Games (9%)</a:t>
          </a:r>
          <a:endParaRPr lang="ko-KR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  <a:cs typeface="Arial"/>
          </a:endParaRPr>
        </a:p>
      </xdr:txBody>
    </xdr:sp>
    <xdr:clientData/>
  </xdr:twoCellAnchor>
  <xdr:twoCellAnchor>
    <xdr:from>
      <xdr:col>4</xdr:col>
      <xdr:colOff>379319</xdr:colOff>
      <xdr:row>28</xdr:row>
      <xdr:rowOff>28482</xdr:rowOff>
    </xdr:from>
    <xdr:to>
      <xdr:col>8</xdr:col>
      <xdr:colOff>60119</xdr:colOff>
      <xdr:row>30</xdr:row>
      <xdr:rowOff>48774</xdr:rowOff>
    </xdr:to>
    <xdr:sp macro="" textlink="">
      <xdr:nvSpPr>
        <xdr:cNvPr id="18" name="Rectangle 7">
          <a:extLst>
            <a:ext uri="{FF2B5EF4-FFF2-40B4-BE49-F238E27FC236}">
              <a16:creationId xmlns:a16="http://schemas.microsoft.com/office/drawing/2014/main" id="{ABF82FCB-24EF-6CB1-727D-BD385D417AE5}"/>
            </a:ext>
          </a:extLst>
        </xdr:cNvPr>
        <xdr:cNvSpPr>
          <a:spLocks noChangeArrowheads="1"/>
        </xdr:cNvSpPr>
      </xdr:nvSpPr>
      <xdr:spPr bwMode="auto">
        <a:xfrm>
          <a:off x="3427319" y="6314982"/>
          <a:ext cx="2728800" cy="468000"/>
        </a:xfrm>
        <a:prstGeom prst="rect">
          <a:avLst/>
        </a:prstGeom>
        <a:solidFill>
          <a:srgbClr val="96D2F3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Virtual Alchemy (11%)</a:t>
          </a:r>
          <a:endParaRPr lang="ko-KR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  <a:cs typeface="Arial"/>
          </a:endParaRPr>
        </a:p>
      </xdr:txBody>
    </xdr:sp>
    <xdr:clientData/>
  </xdr:twoCellAnchor>
  <xdr:twoCellAnchor>
    <xdr:from>
      <xdr:col>4</xdr:col>
      <xdr:colOff>379319</xdr:colOff>
      <xdr:row>30</xdr:row>
      <xdr:rowOff>93957</xdr:rowOff>
    </xdr:from>
    <xdr:to>
      <xdr:col>8</xdr:col>
      <xdr:colOff>60119</xdr:colOff>
      <xdr:row>32</xdr:row>
      <xdr:rowOff>123807</xdr:rowOff>
    </xdr:to>
    <xdr:sp macro="" textlink="">
      <xdr:nvSpPr>
        <xdr:cNvPr id="24" name="Rectangle 7">
          <a:extLst>
            <a:ext uri="{FF2B5EF4-FFF2-40B4-BE49-F238E27FC236}">
              <a16:creationId xmlns:a16="http://schemas.microsoft.com/office/drawing/2014/main" id="{A574AD1C-E3F3-C730-BAA7-3DE23B8C8182}"/>
            </a:ext>
          </a:extLst>
        </xdr:cNvPr>
        <xdr:cNvSpPr>
          <a:spLocks noChangeArrowheads="1"/>
        </xdr:cNvSpPr>
      </xdr:nvSpPr>
      <xdr:spPr bwMode="auto">
        <a:xfrm>
          <a:off x="3427319" y="6837657"/>
          <a:ext cx="2728800" cy="468000"/>
        </a:xfrm>
        <a:prstGeom prst="rect">
          <a:avLst/>
        </a:prstGeom>
        <a:solidFill>
          <a:srgbClr val="96D2F3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emptyvessel Inc.</a:t>
          </a:r>
          <a:r>
            <a:rPr lang="en-US" altLang="ko-KR" sz="1100" b="0" i="0" strike="noStrike" baseline="0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 </a:t>
          </a: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(13%)</a:t>
          </a:r>
          <a:endParaRPr lang="ko-KR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  <a:cs typeface="Arial"/>
          </a:endParaRPr>
        </a:p>
      </xdr:txBody>
    </xdr:sp>
    <xdr:clientData/>
  </xdr:twoCellAnchor>
  <xdr:twoCellAnchor>
    <xdr:from>
      <xdr:col>4</xdr:col>
      <xdr:colOff>379319</xdr:colOff>
      <xdr:row>33</xdr:row>
      <xdr:rowOff>8232</xdr:rowOff>
    </xdr:from>
    <xdr:to>
      <xdr:col>8</xdr:col>
      <xdr:colOff>60119</xdr:colOff>
      <xdr:row>35</xdr:row>
      <xdr:rowOff>38082</xdr:rowOff>
    </xdr:to>
    <xdr:sp macro="" textlink="">
      <xdr:nvSpPr>
        <xdr:cNvPr id="22" name="Rectangle 7">
          <a:extLst>
            <a:ext uri="{FF2B5EF4-FFF2-40B4-BE49-F238E27FC236}">
              <a16:creationId xmlns:a16="http://schemas.microsoft.com/office/drawing/2014/main" id="{BBB67520-EACB-41E1-AFE4-EFF2C52660CC}"/>
            </a:ext>
          </a:extLst>
        </xdr:cNvPr>
        <xdr:cNvSpPr>
          <a:spLocks noChangeArrowheads="1"/>
        </xdr:cNvSpPr>
      </xdr:nvSpPr>
      <xdr:spPr bwMode="auto">
        <a:xfrm>
          <a:off x="3427319" y="5780382"/>
          <a:ext cx="2728800" cy="372750"/>
        </a:xfrm>
        <a:prstGeom prst="rect">
          <a:avLst/>
        </a:prstGeom>
        <a:solidFill>
          <a:srgbClr val="96D2F3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DEXAR Studio</a:t>
          </a:r>
          <a:r>
            <a:rPr lang="en-US" altLang="ko-KR" sz="1100" b="0" i="0" strike="noStrike" baseline="0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 </a:t>
          </a: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(10%)</a:t>
          </a:r>
          <a:endParaRPr lang="ko-KR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  <a:cs typeface="Arial"/>
          </a:endParaRPr>
        </a:p>
      </xdr:txBody>
    </xdr:sp>
    <xdr:clientData/>
  </xdr:twoCellAnchor>
  <xdr:twoCellAnchor>
    <xdr:from>
      <xdr:col>4</xdr:col>
      <xdr:colOff>379319</xdr:colOff>
      <xdr:row>35</xdr:row>
      <xdr:rowOff>103482</xdr:rowOff>
    </xdr:from>
    <xdr:to>
      <xdr:col>8</xdr:col>
      <xdr:colOff>60119</xdr:colOff>
      <xdr:row>37</xdr:row>
      <xdr:rowOff>76182</xdr:rowOff>
    </xdr:to>
    <xdr:sp macro="" textlink="">
      <xdr:nvSpPr>
        <xdr:cNvPr id="25" name="Rectangle 7">
          <a:extLst>
            <a:ext uri="{FF2B5EF4-FFF2-40B4-BE49-F238E27FC236}">
              <a16:creationId xmlns:a16="http://schemas.microsoft.com/office/drawing/2014/main" id="{A7DD9650-C590-4CBA-9D2B-3BCDF6AFFBA5}"/>
            </a:ext>
          </a:extLst>
        </xdr:cNvPr>
        <xdr:cNvSpPr>
          <a:spLocks noChangeArrowheads="1"/>
        </xdr:cNvSpPr>
      </xdr:nvSpPr>
      <xdr:spPr bwMode="auto">
        <a:xfrm>
          <a:off x="3427319" y="6218532"/>
          <a:ext cx="2728800" cy="372750"/>
        </a:xfrm>
        <a:prstGeom prst="rect">
          <a:avLst/>
        </a:prstGeom>
        <a:solidFill>
          <a:srgbClr val="96D2F3"/>
        </a:solidFill>
        <a:ln>
          <a:solidFill>
            <a:schemeClr val="accent1"/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Dynamis One Inc.</a:t>
          </a:r>
          <a:r>
            <a:rPr lang="en-US" altLang="ko-KR" sz="1100" b="0" i="0" strike="noStrike" baseline="0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 </a:t>
          </a:r>
          <a:r>
            <a:rPr lang="en-US" altLang="ko-KR" sz="1100" b="0" i="0" strike="noStrike">
              <a:solidFill>
                <a:schemeClr val="tx1"/>
              </a:solidFill>
              <a:latin typeface="Noto Sans CJK KR Regular" panose="020B0500000000000000" pitchFamily="34" charset="-127"/>
              <a:ea typeface="Noto Sans CJK KR Regular" panose="020B0500000000000000" pitchFamily="34" charset="-127"/>
              <a:cs typeface="Arial"/>
            </a:rPr>
            <a:t>(9%)</a:t>
          </a:r>
          <a:endParaRPr lang="ko-KR" altLang="ko-KR" sz="1100" b="0" i="0" strike="noStrike">
            <a:solidFill>
              <a:schemeClr val="tx1"/>
            </a:solidFill>
            <a:latin typeface="Noto Sans CJK KR Regular" panose="020B0500000000000000" pitchFamily="34" charset="-127"/>
            <a:ea typeface="Noto Sans CJK KR Regular" panose="020B0500000000000000" pitchFamily="34" charset="-127"/>
            <a:cs typeface="Arial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실행">
      <a:dk1>
        <a:sysClr val="windowText" lastClr="000000"/>
      </a:dk1>
      <a:lt1>
        <a:sysClr val="window" lastClr="FFFFFF"/>
      </a:lt1>
      <a:dk2>
        <a:srgbClr val="2F5897"/>
      </a:dk2>
      <a:lt2>
        <a:srgbClr val="E4E9EF"/>
      </a:lt2>
      <a:accent1>
        <a:srgbClr val="6076B4"/>
      </a:accent1>
      <a:accent2>
        <a:srgbClr val="9C5252"/>
      </a:accent2>
      <a:accent3>
        <a:srgbClr val="E68422"/>
      </a:accent3>
      <a:accent4>
        <a:srgbClr val="846648"/>
      </a:accent4>
      <a:accent5>
        <a:srgbClr val="63891F"/>
      </a:accent5>
      <a:accent6>
        <a:srgbClr val="758085"/>
      </a:accent6>
      <a:hlink>
        <a:srgbClr val="3399FF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Lineage@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B9E01-0212-4CAC-8D25-1E9A1C149082}">
  <sheetPr>
    <pageSetUpPr fitToPage="1"/>
  </sheetPr>
  <dimension ref="A1"/>
  <sheetViews>
    <sheetView showGridLines="0" tabSelected="1" view="pageBreakPreview" zoomScaleNormal="100" zoomScaleSheetLayoutView="100" workbookViewId="0"/>
  </sheetViews>
  <sheetFormatPr defaultColWidth="14.109375" defaultRowHeight="14.25" x14ac:dyDescent="0.2"/>
  <cols>
    <col min="1" max="16384" width="14.109375" style="142"/>
  </cols>
  <sheetData/>
  <phoneticPr fontId="3" type="noConversion"/>
  <printOptions horizontalCentered="1" verticalCentered="1"/>
  <pageMargins left="0.23622047244094491" right="0.39370078740157483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2F38E-11F4-4364-9996-E1BD616B0E36}">
  <sheetPr>
    <pageSetUpPr fitToPage="1"/>
  </sheetPr>
  <dimension ref="A1:I44"/>
  <sheetViews>
    <sheetView showGridLines="0" zoomScaleNormal="100" zoomScaleSheetLayoutView="85" workbookViewId="0"/>
  </sheetViews>
  <sheetFormatPr defaultRowHeight="18.75" x14ac:dyDescent="0.4"/>
  <cols>
    <col min="1" max="8" width="8.88671875" style="76"/>
    <col min="9" max="9" width="2.88671875" style="76" customWidth="1"/>
    <col min="10" max="16384" width="8.88671875" style="76"/>
  </cols>
  <sheetData>
    <row r="1" spans="1:9" x14ac:dyDescent="0.4">
      <c r="A1" s="75"/>
      <c r="B1" s="75"/>
      <c r="C1" s="75"/>
      <c r="D1" s="75"/>
      <c r="E1" s="75"/>
      <c r="F1" s="75"/>
      <c r="G1" s="75"/>
      <c r="H1" s="75"/>
      <c r="I1" s="75"/>
    </row>
    <row r="2" spans="1:9" x14ac:dyDescent="0.4">
      <c r="A2" s="75"/>
      <c r="B2" s="75"/>
      <c r="C2" s="75"/>
      <c r="D2" s="75"/>
      <c r="E2" s="75"/>
      <c r="F2" s="75"/>
      <c r="G2" s="75"/>
      <c r="H2" s="75"/>
      <c r="I2" s="75"/>
    </row>
    <row r="3" spans="1:9" s="78" customFormat="1" ht="30.75" x14ac:dyDescent="0.65">
      <c r="A3" s="77"/>
      <c r="B3" s="77"/>
      <c r="C3" s="134" t="s">
        <v>300</v>
      </c>
      <c r="D3" s="135"/>
      <c r="E3" s="135"/>
      <c r="F3" s="135"/>
      <c r="G3" s="136"/>
      <c r="H3" s="77"/>
      <c r="I3" s="77"/>
    </row>
    <row r="4" spans="1:9" x14ac:dyDescent="0.4">
      <c r="A4" s="79"/>
      <c r="B4" s="79"/>
      <c r="C4" s="79"/>
      <c r="D4" s="79"/>
      <c r="E4" s="79"/>
      <c r="F4" s="79"/>
      <c r="G4" s="79"/>
      <c r="H4" s="79"/>
      <c r="I4" s="79"/>
    </row>
    <row r="5" spans="1:9" x14ac:dyDescent="0.4">
      <c r="A5" s="79"/>
      <c r="B5" s="79"/>
      <c r="C5" s="79"/>
      <c r="D5" s="79"/>
      <c r="E5" s="79"/>
      <c r="F5" s="79"/>
      <c r="G5" s="79"/>
      <c r="H5" s="79"/>
      <c r="I5" s="79"/>
    </row>
    <row r="6" spans="1:9" x14ac:dyDescent="0.4">
      <c r="A6" s="79"/>
      <c r="B6" s="79"/>
      <c r="C6" s="79"/>
      <c r="D6" s="79"/>
      <c r="E6" s="79"/>
      <c r="F6" s="79"/>
      <c r="G6" s="79"/>
      <c r="H6" s="79"/>
      <c r="I6" s="79"/>
    </row>
    <row r="7" spans="1:9" x14ac:dyDescent="0.4">
      <c r="A7" s="79"/>
      <c r="B7" s="79"/>
      <c r="C7" s="79"/>
      <c r="D7" s="79"/>
      <c r="E7" s="79"/>
      <c r="F7" s="79"/>
      <c r="G7" s="79"/>
      <c r="H7" s="79"/>
      <c r="I7" s="79"/>
    </row>
    <row r="8" spans="1:9" x14ac:dyDescent="0.4">
      <c r="A8" s="79"/>
      <c r="B8" s="79"/>
      <c r="C8" s="79"/>
      <c r="D8" s="79"/>
      <c r="E8" s="79"/>
      <c r="F8" s="79"/>
      <c r="G8" s="79"/>
      <c r="H8" s="79"/>
      <c r="I8" s="79"/>
    </row>
    <row r="9" spans="1:9" x14ac:dyDescent="0.4">
      <c r="A9" s="79"/>
      <c r="B9" s="79"/>
      <c r="C9" s="79"/>
      <c r="D9" s="79"/>
      <c r="E9" s="79"/>
      <c r="F9" s="79"/>
      <c r="G9" s="79"/>
      <c r="H9" s="79"/>
      <c r="I9" s="79"/>
    </row>
    <row r="10" spans="1:9" x14ac:dyDescent="0.4">
      <c r="A10" s="79"/>
      <c r="B10" s="79"/>
      <c r="C10" s="79"/>
      <c r="D10" s="79"/>
      <c r="E10" s="79"/>
      <c r="F10" s="79"/>
      <c r="G10" s="79"/>
      <c r="H10" s="79"/>
      <c r="I10" s="79"/>
    </row>
    <row r="11" spans="1:9" x14ac:dyDescent="0.4">
      <c r="A11" s="79"/>
      <c r="B11" s="79"/>
      <c r="C11" s="79"/>
      <c r="D11" s="79"/>
      <c r="E11" s="79"/>
      <c r="F11" s="79"/>
      <c r="G11" s="79"/>
      <c r="H11" s="79"/>
      <c r="I11" s="79"/>
    </row>
    <row r="12" spans="1:9" x14ac:dyDescent="0.4">
      <c r="A12" s="79"/>
      <c r="B12" s="79"/>
      <c r="C12" s="79"/>
      <c r="D12" s="79"/>
      <c r="E12" s="79"/>
      <c r="F12" s="79"/>
      <c r="G12" s="79"/>
      <c r="H12" s="79"/>
      <c r="I12" s="79"/>
    </row>
    <row r="13" spans="1:9" x14ac:dyDescent="0.4">
      <c r="A13" s="79"/>
      <c r="B13" s="79"/>
      <c r="C13" s="79"/>
      <c r="D13" s="79"/>
      <c r="E13" s="79"/>
      <c r="F13" s="79"/>
      <c r="G13" s="79"/>
      <c r="H13" s="79"/>
      <c r="I13" s="79"/>
    </row>
    <row r="14" spans="1:9" x14ac:dyDescent="0.4">
      <c r="A14" s="79"/>
      <c r="B14" s="79"/>
      <c r="C14" s="79"/>
      <c r="D14" s="79"/>
      <c r="E14" s="79"/>
      <c r="F14" s="79"/>
      <c r="G14" s="79"/>
      <c r="H14" s="79"/>
      <c r="I14" s="79"/>
    </row>
    <row r="15" spans="1:9" x14ac:dyDescent="0.4">
      <c r="A15" s="79"/>
      <c r="B15" s="79"/>
      <c r="C15" s="79"/>
      <c r="D15" s="79"/>
      <c r="E15" s="79"/>
      <c r="F15" s="79"/>
      <c r="G15" s="79"/>
      <c r="H15" s="79"/>
      <c r="I15" s="79"/>
    </row>
    <row r="16" spans="1:9" x14ac:dyDescent="0.4">
      <c r="A16" s="79"/>
      <c r="B16" s="79"/>
      <c r="C16" s="79"/>
      <c r="D16" s="79"/>
      <c r="E16" s="79"/>
      <c r="F16" s="79"/>
      <c r="G16" s="79"/>
      <c r="H16" s="79"/>
      <c r="I16" s="79"/>
    </row>
    <row r="17" spans="1:9" x14ac:dyDescent="0.4">
      <c r="A17" s="79"/>
      <c r="B17" s="79"/>
      <c r="C17" s="79"/>
      <c r="D17" s="79"/>
      <c r="E17" s="79"/>
      <c r="F17" s="79"/>
      <c r="G17" s="79"/>
      <c r="H17" s="79"/>
      <c r="I17" s="79"/>
    </row>
    <row r="18" spans="1:9" x14ac:dyDescent="0.4">
      <c r="A18" s="79"/>
      <c r="B18" s="79"/>
      <c r="C18" s="79"/>
      <c r="D18" s="79"/>
      <c r="E18" s="79"/>
      <c r="F18" s="79"/>
      <c r="G18" s="79"/>
      <c r="H18" s="79"/>
      <c r="I18" s="79"/>
    </row>
    <row r="19" spans="1:9" x14ac:dyDescent="0.4">
      <c r="A19" s="79"/>
      <c r="B19" s="79"/>
      <c r="C19" s="79"/>
      <c r="D19" s="79"/>
      <c r="E19" s="79"/>
      <c r="F19" s="79"/>
      <c r="G19" s="79"/>
      <c r="H19" s="79"/>
      <c r="I19" s="79"/>
    </row>
    <row r="20" spans="1:9" x14ac:dyDescent="0.4">
      <c r="A20" s="79"/>
      <c r="B20" s="79"/>
      <c r="C20" s="79"/>
      <c r="D20" s="79"/>
      <c r="E20" s="79"/>
      <c r="F20" s="79"/>
      <c r="G20" s="79"/>
      <c r="H20" s="79"/>
      <c r="I20" s="79"/>
    </row>
    <row r="21" spans="1:9" x14ac:dyDescent="0.4">
      <c r="A21" s="79"/>
      <c r="B21" s="79"/>
      <c r="C21" s="79"/>
      <c r="D21" s="79"/>
      <c r="E21" s="79"/>
      <c r="F21" s="79"/>
      <c r="G21" s="79"/>
      <c r="H21" s="79"/>
      <c r="I21" s="79"/>
    </row>
    <row r="22" spans="1:9" x14ac:dyDescent="0.4">
      <c r="A22" s="79"/>
      <c r="B22" s="79"/>
      <c r="C22" s="79"/>
      <c r="D22" s="79"/>
      <c r="E22" s="79"/>
      <c r="F22" s="79"/>
      <c r="G22" s="79"/>
      <c r="H22" s="79"/>
      <c r="I22" s="79"/>
    </row>
    <row r="23" spans="1:9" x14ac:dyDescent="0.4">
      <c r="A23" s="79"/>
      <c r="B23" s="79"/>
      <c r="C23" s="79"/>
      <c r="D23" s="79"/>
      <c r="E23" s="79"/>
      <c r="F23" s="79"/>
      <c r="G23" s="79"/>
      <c r="H23" s="79"/>
      <c r="I23" s="79"/>
    </row>
    <row r="24" spans="1:9" x14ac:dyDescent="0.4">
      <c r="A24" s="79"/>
      <c r="B24" s="79"/>
      <c r="C24" s="79"/>
      <c r="D24" s="79"/>
      <c r="E24" s="79"/>
      <c r="F24" s="79"/>
      <c r="G24" s="79"/>
      <c r="H24" s="79"/>
      <c r="I24" s="79"/>
    </row>
    <row r="25" spans="1:9" x14ac:dyDescent="0.4">
      <c r="A25" s="79"/>
      <c r="B25" s="79"/>
      <c r="C25" s="79"/>
      <c r="D25" s="79"/>
      <c r="E25" s="79"/>
      <c r="F25" s="79"/>
      <c r="G25" s="79"/>
      <c r="H25" s="79"/>
      <c r="I25" s="79"/>
    </row>
    <row r="26" spans="1:9" x14ac:dyDescent="0.4">
      <c r="A26" s="79"/>
      <c r="B26" s="79"/>
      <c r="C26" s="79"/>
      <c r="D26" s="79"/>
      <c r="E26" s="79"/>
      <c r="F26" s="79"/>
      <c r="G26" s="79"/>
      <c r="H26" s="79"/>
      <c r="I26" s="79"/>
    </row>
    <row r="27" spans="1:9" x14ac:dyDescent="0.4">
      <c r="A27" s="75"/>
      <c r="B27" s="75"/>
      <c r="C27" s="75"/>
      <c r="D27" s="75"/>
      <c r="E27" s="75"/>
      <c r="F27" s="75"/>
      <c r="G27" s="75"/>
      <c r="H27" s="75"/>
      <c r="I27" s="75"/>
    </row>
    <row r="28" spans="1:9" x14ac:dyDescent="0.4">
      <c r="A28" s="75"/>
      <c r="B28" s="75"/>
      <c r="C28" s="75"/>
      <c r="D28" s="75"/>
      <c r="E28" s="75"/>
      <c r="F28" s="75"/>
      <c r="G28" s="75"/>
      <c r="H28" s="75"/>
      <c r="I28" s="75"/>
    </row>
    <row r="29" spans="1:9" x14ac:dyDescent="0.4">
      <c r="A29" s="75"/>
      <c r="B29" s="75"/>
      <c r="C29" s="75"/>
      <c r="D29" s="75"/>
      <c r="E29" s="75"/>
      <c r="F29" s="75"/>
      <c r="G29" s="75"/>
      <c r="H29" s="75"/>
      <c r="I29" s="75"/>
    </row>
    <row r="30" spans="1:9" x14ac:dyDescent="0.4">
      <c r="A30" s="75"/>
      <c r="B30" s="75"/>
      <c r="C30" s="75"/>
      <c r="D30" s="75"/>
      <c r="E30" s="75"/>
      <c r="F30" s="75"/>
      <c r="G30" s="75"/>
      <c r="H30" s="75"/>
      <c r="I30" s="75"/>
    </row>
    <row r="31" spans="1:9" x14ac:dyDescent="0.4">
      <c r="A31" s="75"/>
      <c r="B31" s="75"/>
      <c r="C31" s="75"/>
      <c r="D31" s="75"/>
      <c r="E31" s="75"/>
      <c r="F31" s="75"/>
      <c r="G31" s="75"/>
      <c r="H31" s="75"/>
      <c r="I31" s="75"/>
    </row>
    <row r="32" spans="1:9" x14ac:dyDescent="0.4">
      <c r="A32" s="75"/>
      <c r="B32" s="75"/>
      <c r="C32" s="75"/>
      <c r="D32" s="75"/>
      <c r="E32" s="75"/>
      <c r="F32" s="75"/>
      <c r="G32" s="75"/>
      <c r="H32" s="75"/>
      <c r="I32" s="75"/>
    </row>
    <row r="33" spans="1:9" x14ac:dyDescent="0.4">
      <c r="A33" s="75"/>
      <c r="B33" s="75"/>
      <c r="C33" s="75"/>
      <c r="D33" s="75"/>
      <c r="E33" s="75"/>
      <c r="F33" s="75"/>
      <c r="G33" s="75"/>
      <c r="H33" s="75"/>
      <c r="I33" s="75"/>
    </row>
    <row r="34" spans="1:9" x14ac:dyDescent="0.4">
      <c r="A34" s="75"/>
      <c r="B34" s="75"/>
      <c r="C34" s="75"/>
      <c r="D34" s="75"/>
      <c r="E34" s="75"/>
      <c r="F34" s="75"/>
      <c r="G34" s="75"/>
      <c r="H34" s="75"/>
      <c r="I34" s="75"/>
    </row>
    <row r="35" spans="1:9" x14ac:dyDescent="0.4">
      <c r="A35" s="75"/>
      <c r="B35" s="75"/>
      <c r="C35" s="75"/>
      <c r="D35" s="75"/>
      <c r="E35" s="75"/>
      <c r="F35" s="75"/>
      <c r="G35" s="75"/>
      <c r="H35" s="75"/>
      <c r="I35" s="75"/>
    </row>
    <row r="36" spans="1:9" x14ac:dyDescent="0.4">
      <c r="A36" s="75"/>
      <c r="B36" s="75"/>
      <c r="C36" s="75"/>
      <c r="D36" s="75"/>
      <c r="E36" s="75"/>
      <c r="F36" s="75"/>
      <c r="G36" s="75"/>
      <c r="H36" s="75"/>
      <c r="I36" s="75"/>
    </row>
    <row r="37" spans="1:9" ht="18" customHeight="1" x14ac:dyDescent="0.4">
      <c r="A37" s="75"/>
      <c r="B37" s="75"/>
      <c r="C37" s="75"/>
      <c r="D37" s="75"/>
      <c r="E37" s="75"/>
      <c r="F37" s="75"/>
      <c r="G37" s="75"/>
      <c r="H37" s="75"/>
      <c r="I37" s="75"/>
    </row>
    <row r="38" spans="1:9" x14ac:dyDescent="0.4">
      <c r="A38" s="75"/>
      <c r="B38" s="75"/>
      <c r="C38" s="75"/>
      <c r="D38" s="75"/>
      <c r="E38" s="75"/>
      <c r="F38" s="75"/>
      <c r="G38" s="75"/>
      <c r="H38" s="75"/>
      <c r="I38" s="75"/>
    </row>
    <row r="39" spans="1:9" x14ac:dyDescent="0.4">
      <c r="A39" s="75"/>
      <c r="B39" s="75"/>
      <c r="C39" s="75"/>
      <c r="D39" s="75"/>
      <c r="E39" s="75"/>
      <c r="F39" s="75"/>
      <c r="G39" s="75"/>
      <c r="H39" s="75"/>
      <c r="I39" s="75"/>
    </row>
    <row r="40" spans="1:9" ht="18" customHeight="1" x14ac:dyDescent="0.4">
      <c r="A40" s="75"/>
      <c r="B40" s="75"/>
      <c r="C40" s="75"/>
      <c r="D40" s="75"/>
      <c r="E40" s="75"/>
      <c r="F40" s="75"/>
      <c r="G40" s="75"/>
      <c r="H40" s="75"/>
      <c r="I40" s="75"/>
    </row>
    <row r="41" spans="1:9" x14ac:dyDescent="0.4">
      <c r="A41" s="75"/>
      <c r="B41" s="75"/>
      <c r="C41" s="75"/>
      <c r="D41" s="75"/>
      <c r="E41" s="75"/>
      <c r="F41" s="75"/>
      <c r="G41" s="75"/>
      <c r="H41" s="75"/>
      <c r="I41" s="75"/>
    </row>
    <row r="42" spans="1:9" x14ac:dyDescent="0.4">
      <c r="A42" s="75"/>
      <c r="B42" s="75"/>
      <c r="C42" s="75"/>
      <c r="D42" s="75"/>
      <c r="E42" s="75"/>
      <c r="F42" s="75"/>
      <c r="G42" s="75"/>
      <c r="H42" s="75"/>
      <c r="I42" s="75"/>
    </row>
    <row r="43" spans="1:9" x14ac:dyDescent="0.4">
      <c r="A43" s="75"/>
      <c r="B43" s="75"/>
      <c r="C43" s="75"/>
      <c r="D43" s="75"/>
      <c r="E43" s="75"/>
      <c r="F43" s="75"/>
      <c r="G43" s="75"/>
      <c r="H43" s="75"/>
      <c r="I43" s="75"/>
    </row>
    <row r="44" spans="1:9" ht="24" customHeight="1" x14ac:dyDescent="0.4">
      <c r="A44" s="75"/>
      <c r="B44" s="75"/>
      <c r="C44" s="75"/>
      <c r="D44" s="75"/>
      <c r="E44" s="75"/>
      <c r="F44" s="75"/>
      <c r="G44" s="75"/>
      <c r="H44" s="75"/>
      <c r="I44" s="75"/>
    </row>
  </sheetData>
  <phoneticPr fontId="3" type="noConversion"/>
  <printOptions horizontalCentered="1"/>
  <pageMargins left="0.23622047244094491" right="0.39370078740157483" top="0.19685039370078741" bottom="0.98425196850393704" header="0.51181102362204722" footer="0.51181102362204722"/>
  <pageSetup paperSize="9" scale="10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C7838-CF07-4142-A196-2AAB958A7B63}">
  <sheetPr>
    <pageSetUpPr fitToPage="1"/>
  </sheetPr>
  <dimension ref="B1:R72"/>
  <sheetViews>
    <sheetView showGridLines="0" zoomScaleNormal="100" zoomScaleSheetLayoutView="85" workbookViewId="0"/>
  </sheetViews>
  <sheetFormatPr defaultRowHeight="12.75" x14ac:dyDescent="0.2"/>
  <cols>
    <col min="1" max="1" width="3.109375" style="57" customWidth="1"/>
    <col min="2" max="2" width="3.5546875" style="57" customWidth="1"/>
    <col min="3" max="3" width="4.77734375" style="74" customWidth="1"/>
    <col min="4" max="4" width="2.77734375" style="49" customWidth="1"/>
    <col min="5" max="5" width="39" style="57" bestFit="1" customWidth="1"/>
    <col min="6" max="7" width="26.6640625" style="51" customWidth="1"/>
    <col min="8" max="8" width="2.77734375" style="51" customWidth="1"/>
    <col min="9" max="10" width="8.88671875" style="57"/>
    <col min="11" max="11" width="21.88671875" style="57" customWidth="1"/>
    <col min="12" max="12" width="13.33203125" style="57" customWidth="1"/>
    <col min="13" max="13" width="14.33203125" style="57" customWidth="1"/>
    <col min="14" max="14" width="8.88671875" style="57"/>
    <col min="15" max="15" width="16" style="57" customWidth="1"/>
    <col min="16" max="16384" width="8.88671875" style="57"/>
  </cols>
  <sheetData>
    <row r="1" spans="2:18" s="18" customFormat="1" x14ac:dyDescent="0.2">
      <c r="C1" s="60"/>
      <c r="D1" s="17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2" spans="2:18" s="18" customFormat="1" ht="15.75" x14ac:dyDescent="0.2">
      <c r="B2" s="212" t="s">
        <v>89</v>
      </c>
      <c r="C2" s="212"/>
      <c r="D2" s="212"/>
      <c r="E2" s="212"/>
      <c r="F2" s="212"/>
      <c r="G2" s="212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spans="2:18" s="18" customFormat="1" x14ac:dyDescent="0.2">
      <c r="B3" s="213" t="s">
        <v>81</v>
      </c>
      <c r="C3" s="213"/>
      <c r="D3" s="213"/>
      <c r="E3" s="213"/>
      <c r="F3" s="213"/>
      <c r="G3" s="213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</row>
    <row r="4" spans="2:18" s="18" customFormat="1" x14ac:dyDescent="0.2">
      <c r="B4" s="214"/>
      <c r="C4" s="214"/>
      <c r="D4" s="214"/>
      <c r="E4" s="214"/>
      <c r="F4" s="214"/>
      <c r="G4" s="214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</row>
    <row r="5" spans="2:18" s="18" customFormat="1" x14ac:dyDescent="0.2">
      <c r="B5" s="61"/>
      <c r="C5" s="61"/>
      <c r="D5" s="61"/>
      <c r="E5" s="28"/>
      <c r="F5" s="62"/>
      <c r="G5" s="15" t="s">
        <v>107</v>
      </c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</row>
    <row r="6" spans="2:18" s="18" customFormat="1" x14ac:dyDescent="0.2">
      <c r="B6" s="211" t="s">
        <v>61</v>
      </c>
      <c r="C6" s="211"/>
      <c r="D6" s="211"/>
      <c r="E6" s="211"/>
      <c r="F6" s="216" t="s">
        <v>303</v>
      </c>
      <c r="G6" s="217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spans="2:18" s="18" customFormat="1" x14ac:dyDescent="0.2">
      <c r="B7" s="215"/>
      <c r="C7" s="215"/>
      <c r="D7" s="215"/>
      <c r="E7" s="215"/>
      <c r="F7" s="83"/>
      <c r="G7" s="83" t="s">
        <v>33</v>
      </c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spans="2:18" s="18" customFormat="1" x14ac:dyDescent="0.2">
      <c r="B8" s="61"/>
      <c r="C8" s="63"/>
      <c r="D8" s="63"/>
      <c r="E8" s="63"/>
      <c r="F8" s="40" t="s">
        <v>35</v>
      </c>
      <c r="G8" s="36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2:18" s="18" customFormat="1" x14ac:dyDescent="0.2">
      <c r="B9" s="61" t="s">
        <v>97</v>
      </c>
      <c r="C9" s="63" t="s">
        <v>34</v>
      </c>
      <c r="D9" s="63"/>
      <c r="E9" s="63"/>
      <c r="F9" s="40"/>
      <c r="G9" s="126">
        <v>2266589528444</v>
      </c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spans="2:18" s="18" customFormat="1" x14ac:dyDescent="0.2">
      <c r="B10" s="61"/>
      <c r="C10" s="61"/>
      <c r="D10" s="64" t="s">
        <v>36</v>
      </c>
      <c r="E10" s="62" t="s">
        <v>48</v>
      </c>
      <c r="F10" s="65"/>
      <c r="G10" s="126">
        <v>503522487163</v>
      </c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</row>
    <row r="11" spans="2:18" s="18" customFormat="1" x14ac:dyDescent="0.2">
      <c r="B11" s="61"/>
      <c r="C11" s="61"/>
      <c r="D11" s="64" t="s">
        <v>1</v>
      </c>
      <c r="E11" s="62" t="s">
        <v>123</v>
      </c>
      <c r="F11" s="65"/>
      <c r="G11" s="126">
        <v>491465188172</v>
      </c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</row>
    <row r="12" spans="2:18" s="18" customFormat="1" x14ac:dyDescent="0.2">
      <c r="B12" s="61"/>
      <c r="C12" s="61"/>
      <c r="D12" s="64" t="s">
        <v>13</v>
      </c>
      <c r="E12" s="62" t="s">
        <v>166</v>
      </c>
      <c r="F12" s="65"/>
      <c r="G12" s="126">
        <v>187483054395</v>
      </c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</row>
    <row r="13" spans="2:18" s="18" customFormat="1" x14ac:dyDescent="0.2">
      <c r="B13" s="61"/>
      <c r="C13" s="61"/>
      <c r="D13" s="64" t="s">
        <v>2</v>
      </c>
      <c r="E13" s="62" t="s">
        <v>49</v>
      </c>
      <c r="F13" s="66"/>
      <c r="G13" s="126">
        <v>21531884044</v>
      </c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</row>
    <row r="14" spans="2:18" s="18" customFormat="1" x14ac:dyDescent="0.2">
      <c r="B14" s="61"/>
      <c r="C14" s="61"/>
      <c r="D14" s="64" t="s">
        <v>3</v>
      </c>
      <c r="E14" s="62" t="s">
        <v>176</v>
      </c>
      <c r="F14" s="66"/>
      <c r="G14" s="133" t="s">
        <v>294</v>
      </c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</row>
    <row r="15" spans="2:18" s="18" customFormat="1" x14ac:dyDescent="0.2">
      <c r="B15" s="61"/>
      <c r="C15" s="61"/>
      <c r="D15" s="64" t="s">
        <v>4</v>
      </c>
      <c r="E15" s="67" t="s">
        <v>175</v>
      </c>
      <c r="F15" s="66"/>
      <c r="G15" s="126">
        <v>1008379684567</v>
      </c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</row>
    <row r="16" spans="2:18" s="18" customFormat="1" x14ac:dyDescent="0.2">
      <c r="B16" s="61"/>
      <c r="C16" s="61"/>
      <c r="D16" s="64" t="s">
        <v>16</v>
      </c>
      <c r="E16" s="67" t="s">
        <v>296</v>
      </c>
      <c r="F16" s="66"/>
      <c r="G16" s="133" t="s">
        <v>294</v>
      </c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</row>
    <row r="17" spans="2:18" s="18" customFormat="1" x14ac:dyDescent="0.2">
      <c r="B17" s="61"/>
      <c r="C17" s="61"/>
      <c r="D17" s="64" t="s">
        <v>17</v>
      </c>
      <c r="E17" s="21" t="s">
        <v>188</v>
      </c>
      <c r="G17" s="126">
        <v>2917726263</v>
      </c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</row>
    <row r="18" spans="2:18" s="18" customFormat="1" x14ac:dyDescent="0.2">
      <c r="B18" s="61"/>
      <c r="C18" s="61"/>
      <c r="D18" s="64" t="s">
        <v>18</v>
      </c>
      <c r="E18" s="63" t="s">
        <v>37</v>
      </c>
      <c r="F18" s="66"/>
      <c r="G18" s="126">
        <v>1291590997</v>
      </c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</row>
    <row r="19" spans="2:18" s="18" customFormat="1" x14ac:dyDescent="0.2">
      <c r="B19" s="61"/>
      <c r="C19" s="61"/>
      <c r="D19" s="64" t="s">
        <v>19</v>
      </c>
      <c r="E19" s="62" t="s">
        <v>38</v>
      </c>
      <c r="F19" s="65"/>
      <c r="G19" s="126">
        <v>48091147394</v>
      </c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</row>
    <row r="20" spans="2:18" s="18" customFormat="1" x14ac:dyDescent="0.2">
      <c r="B20" s="61"/>
      <c r="C20" s="61"/>
      <c r="D20" s="64" t="s">
        <v>5</v>
      </c>
      <c r="E20" s="62" t="s">
        <v>51</v>
      </c>
      <c r="F20" s="35"/>
      <c r="G20" s="126">
        <v>1906765449</v>
      </c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</row>
    <row r="21" spans="2:18" s="18" customFormat="1" x14ac:dyDescent="0.2">
      <c r="B21" s="61"/>
      <c r="C21" s="61"/>
      <c r="D21" s="64"/>
      <c r="E21" s="62"/>
      <c r="F21" s="35"/>
      <c r="G21" s="115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</row>
    <row r="22" spans="2:18" s="18" customFormat="1" x14ac:dyDescent="0.2">
      <c r="B22" s="61" t="s">
        <v>98</v>
      </c>
      <c r="C22" s="68" t="s">
        <v>39</v>
      </c>
      <c r="D22" s="61"/>
      <c r="E22" s="62"/>
      <c r="F22" s="40"/>
      <c r="G22" s="126">
        <v>2066550941179</v>
      </c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</row>
    <row r="23" spans="2:18" s="18" customFormat="1" x14ac:dyDescent="0.2">
      <c r="B23" s="61"/>
      <c r="C23" s="61"/>
      <c r="D23" s="64" t="s">
        <v>15</v>
      </c>
      <c r="E23" s="62" t="s">
        <v>49</v>
      </c>
      <c r="F23" s="40"/>
      <c r="G23" s="126">
        <v>21903663670</v>
      </c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</row>
    <row r="24" spans="2:18" s="18" customFormat="1" x14ac:dyDescent="0.2">
      <c r="B24" s="61"/>
      <c r="C24" s="61"/>
      <c r="D24" s="64" t="s">
        <v>1</v>
      </c>
      <c r="E24" s="62" t="s">
        <v>50</v>
      </c>
      <c r="F24" s="40"/>
      <c r="G24" s="126">
        <v>500000000</v>
      </c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</row>
    <row r="25" spans="2:18" s="18" customFormat="1" x14ac:dyDescent="0.2">
      <c r="B25" s="61"/>
      <c r="C25" s="61"/>
      <c r="D25" s="64" t="s">
        <v>13</v>
      </c>
      <c r="E25" s="67" t="s">
        <v>152</v>
      </c>
      <c r="F25" s="40"/>
      <c r="G25" s="126">
        <v>678720231354</v>
      </c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</row>
    <row r="26" spans="2:18" s="18" customFormat="1" x14ac:dyDescent="0.2">
      <c r="B26" s="61"/>
      <c r="C26" s="61"/>
      <c r="D26" s="64" t="s">
        <v>2</v>
      </c>
      <c r="E26" s="21" t="s">
        <v>189</v>
      </c>
      <c r="F26" s="40"/>
      <c r="G26" s="127">
        <v>4308117945</v>
      </c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</row>
    <row r="27" spans="2:18" s="18" customFormat="1" x14ac:dyDescent="0.2">
      <c r="B27" s="61"/>
      <c r="C27" s="61"/>
      <c r="D27" s="64" t="s">
        <v>3</v>
      </c>
      <c r="E27" s="62" t="s">
        <v>137</v>
      </c>
      <c r="F27" s="40"/>
      <c r="G27" s="126">
        <v>71653535267</v>
      </c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</row>
    <row r="28" spans="2:18" s="18" customFormat="1" x14ac:dyDescent="0.2">
      <c r="B28" s="61"/>
      <c r="C28" s="61"/>
      <c r="D28" s="64" t="s">
        <v>4</v>
      </c>
      <c r="E28" s="62" t="s">
        <v>124</v>
      </c>
      <c r="F28" s="40"/>
      <c r="G28" s="133" t="s">
        <v>294</v>
      </c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</row>
    <row r="29" spans="2:18" s="18" customFormat="1" x14ac:dyDescent="0.2">
      <c r="B29" s="61"/>
      <c r="C29" s="61"/>
      <c r="D29" s="64" t="s">
        <v>16</v>
      </c>
      <c r="E29" s="63" t="s">
        <v>40</v>
      </c>
      <c r="F29" s="40"/>
      <c r="G29" s="126">
        <v>1034693652312</v>
      </c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</row>
    <row r="30" spans="2:18" s="18" customFormat="1" x14ac:dyDescent="0.2">
      <c r="B30" s="61"/>
      <c r="C30" s="61"/>
      <c r="D30" s="64" t="s">
        <v>17</v>
      </c>
      <c r="E30" s="63" t="s">
        <v>91</v>
      </c>
      <c r="F30" s="40"/>
      <c r="G30" s="126">
        <v>110596071336</v>
      </c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</row>
    <row r="31" spans="2:18" s="18" customFormat="1" ht="12.75" customHeight="1" x14ac:dyDescent="0.2">
      <c r="B31" s="61"/>
      <c r="C31" s="61"/>
      <c r="D31" s="64" t="s">
        <v>18</v>
      </c>
      <c r="E31" s="62" t="s">
        <v>46</v>
      </c>
      <c r="F31" s="40"/>
      <c r="G31" s="127">
        <v>43490438518</v>
      </c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</row>
    <row r="32" spans="2:18" s="18" customFormat="1" x14ac:dyDescent="0.2">
      <c r="B32" s="61"/>
      <c r="C32" s="61"/>
      <c r="D32" s="64" t="s">
        <v>19</v>
      </c>
      <c r="E32" s="62" t="s">
        <v>133</v>
      </c>
      <c r="F32" s="40"/>
      <c r="G32" s="126">
        <v>33554913480</v>
      </c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2:18" s="18" customFormat="1" x14ac:dyDescent="0.2">
      <c r="B33" s="61"/>
      <c r="C33" s="61"/>
      <c r="D33" s="64" t="s">
        <v>5</v>
      </c>
      <c r="E33" s="62" t="s">
        <v>47</v>
      </c>
      <c r="F33" s="40"/>
      <c r="G33" s="126">
        <v>67130317297</v>
      </c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</row>
    <row r="34" spans="2:18" s="18" customFormat="1" x14ac:dyDescent="0.2">
      <c r="B34" s="61"/>
      <c r="C34" s="61"/>
      <c r="D34" s="69"/>
      <c r="E34" s="62"/>
      <c r="F34" s="40"/>
      <c r="G34" s="110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</row>
    <row r="35" spans="2:18" s="18" customFormat="1" x14ac:dyDescent="0.2">
      <c r="B35" s="211" t="s">
        <v>41</v>
      </c>
      <c r="C35" s="211"/>
      <c r="D35" s="211"/>
      <c r="E35" s="211"/>
      <c r="F35" s="83"/>
      <c r="G35" s="84">
        <f>G9+G22</f>
        <v>4333140469623</v>
      </c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</row>
    <row r="36" spans="2:18" s="18" customFormat="1" x14ac:dyDescent="0.2">
      <c r="B36" s="61"/>
      <c r="C36" s="61"/>
      <c r="D36" s="61"/>
      <c r="E36" s="70"/>
      <c r="F36" s="71"/>
      <c r="G36" s="12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</row>
    <row r="37" spans="2:18" s="18" customFormat="1" x14ac:dyDescent="0.2">
      <c r="B37" s="61" t="s">
        <v>97</v>
      </c>
      <c r="C37" s="68" t="s">
        <v>42</v>
      </c>
      <c r="D37" s="61"/>
      <c r="E37" s="62"/>
      <c r="F37" s="72"/>
      <c r="G37" s="126">
        <v>641189944715</v>
      </c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</row>
    <row r="38" spans="2:18" s="18" customFormat="1" x14ac:dyDescent="0.2">
      <c r="B38" s="61"/>
      <c r="C38" s="61"/>
      <c r="D38" s="61" t="s">
        <v>104</v>
      </c>
      <c r="E38" s="62" t="s">
        <v>151</v>
      </c>
      <c r="F38" s="72"/>
      <c r="G38" s="133">
        <v>129966386012</v>
      </c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</row>
    <row r="39" spans="2:18" s="18" customFormat="1" x14ac:dyDescent="0.2">
      <c r="B39" s="61"/>
      <c r="C39" s="61"/>
      <c r="D39" s="61" t="s">
        <v>1</v>
      </c>
      <c r="E39" s="62" t="s">
        <v>109</v>
      </c>
      <c r="F39" s="72"/>
      <c r="G39" s="126">
        <v>105862466011</v>
      </c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</row>
    <row r="40" spans="2:18" s="18" customFormat="1" x14ac:dyDescent="0.2">
      <c r="B40" s="61"/>
      <c r="C40" s="61"/>
      <c r="D40" s="61" t="s">
        <v>13</v>
      </c>
      <c r="E40" s="62" t="s">
        <v>167</v>
      </c>
      <c r="F40" s="72"/>
      <c r="G40" s="126">
        <v>49240156099</v>
      </c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</row>
    <row r="41" spans="2:18" s="18" customFormat="1" x14ac:dyDescent="0.2">
      <c r="B41" s="61"/>
      <c r="C41" s="61"/>
      <c r="D41" s="61" t="s">
        <v>2</v>
      </c>
      <c r="E41" s="62" t="s">
        <v>110</v>
      </c>
      <c r="F41" s="72"/>
      <c r="G41" s="126">
        <v>53138336768</v>
      </c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2:18" s="18" customFormat="1" x14ac:dyDescent="0.2">
      <c r="B42" s="61"/>
      <c r="C42" s="61"/>
      <c r="D42" s="61" t="s">
        <v>3</v>
      </c>
      <c r="E42" s="62" t="s">
        <v>84</v>
      </c>
      <c r="F42" s="72"/>
      <c r="G42" s="126">
        <v>302769720939</v>
      </c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2:18" s="18" customFormat="1" x14ac:dyDescent="0.2">
      <c r="B43" s="61"/>
      <c r="C43" s="61"/>
      <c r="D43" s="61" t="s">
        <v>4</v>
      </c>
      <c r="E43" s="62" t="s">
        <v>53</v>
      </c>
      <c r="F43" s="72"/>
      <c r="G43" s="126">
        <v>212878886</v>
      </c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2:18" s="18" customFormat="1" x14ac:dyDescent="0.2">
      <c r="B44" s="61"/>
      <c r="C44" s="61"/>
      <c r="D44" s="64"/>
      <c r="F44" s="72"/>
      <c r="G44" s="126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2:18" s="18" customFormat="1" x14ac:dyDescent="0.2">
      <c r="B45" s="61" t="s">
        <v>98</v>
      </c>
      <c r="C45" s="68" t="s">
        <v>85</v>
      </c>
      <c r="D45" s="61"/>
      <c r="E45" s="62"/>
      <c r="F45" s="72"/>
      <c r="G45" s="126">
        <v>321519695713</v>
      </c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</row>
    <row r="46" spans="2:18" s="18" customFormat="1" ht="13.5" x14ac:dyDescent="0.25">
      <c r="B46" s="61"/>
      <c r="C46" s="68"/>
      <c r="D46" s="64" t="s">
        <v>36</v>
      </c>
      <c r="E46" s="62" t="s">
        <v>190</v>
      </c>
      <c r="F46" s="72"/>
      <c r="G46" s="126">
        <v>39945669114</v>
      </c>
      <c r="H46" s="19"/>
      <c r="J46" s="111"/>
      <c r="K46" s="116"/>
      <c r="L46" s="117"/>
      <c r="M46" s="112"/>
    </row>
    <row r="47" spans="2:18" s="18" customFormat="1" ht="13.5" x14ac:dyDescent="0.25">
      <c r="B47" s="61"/>
      <c r="C47" s="61"/>
      <c r="D47" s="64" t="s">
        <v>1</v>
      </c>
      <c r="E47" s="62" t="s">
        <v>52</v>
      </c>
      <c r="F47" s="72"/>
      <c r="G47" s="126">
        <v>3325752288</v>
      </c>
      <c r="H47" s="19"/>
      <c r="J47" s="111"/>
      <c r="K47" s="116"/>
      <c r="L47" s="117"/>
      <c r="M47" s="112"/>
    </row>
    <row r="48" spans="2:18" s="18" customFormat="1" ht="13.5" x14ac:dyDescent="0.25">
      <c r="B48" s="61"/>
      <c r="C48" s="61"/>
      <c r="D48" s="64" t="s">
        <v>13</v>
      </c>
      <c r="E48" s="62" t="s">
        <v>168</v>
      </c>
      <c r="F48" s="72"/>
      <c r="G48" s="126">
        <v>21862192073</v>
      </c>
      <c r="H48" s="19"/>
      <c r="J48" s="111"/>
      <c r="K48" s="116"/>
      <c r="L48" s="117"/>
      <c r="M48" s="112"/>
    </row>
    <row r="49" spans="2:13" s="18" customFormat="1" ht="13.5" x14ac:dyDescent="0.25">
      <c r="B49" s="61"/>
      <c r="C49" s="61"/>
      <c r="D49" s="64" t="s">
        <v>2</v>
      </c>
      <c r="E49" s="62" t="s">
        <v>192</v>
      </c>
      <c r="F49" s="72"/>
      <c r="G49" s="133" t="s">
        <v>294</v>
      </c>
      <c r="H49" s="19"/>
      <c r="J49" s="111"/>
      <c r="K49" s="118"/>
      <c r="L49" s="117"/>
      <c r="M49" s="112"/>
    </row>
    <row r="50" spans="2:13" s="18" customFormat="1" ht="13.5" x14ac:dyDescent="0.25">
      <c r="B50" s="61"/>
      <c r="C50" s="61"/>
      <c r="D50" s="64" t="s">
        <v>3</v>
      </c>
      <c r="E50" s="62" t="s">
        <v>111</v>
      </c>
      <c r="F50" s="72"/>
      <c r="G50" s="126">
        <v>2038468631</v>
      </c>
      <c r="H50" s="19"/>
      <c r="J50" s="111"/>
      <c r="K50" s="116"/>
      <c r="L50" s="117"/>
      <c r="M50" s="112"/>
    </row>
    <row r="51" spans="2:13" s="18" customFormat="1" ht="13.5" x14ac:dyDescent="0.25">
      <c r="B51" s="61"/>
      <c r="C51" s="61"/>
      <c r="D51" s="64" t="s">
        <v>4</v>
      </c>
      <c r="E51" s="62" t="s">
        <v>167</v>
      </c>
      <c r="F51" s="72"/>
      <c r="G51" s="126">
        <v>137867332358</v>
      </c>
      <c r="H51" s="19"/>
      <c r="J51" s="111"/>
      <c r="K51" s="116"/>
      <c r="L51" s="117"/>
      <c r="M51" s="112"/>
    </row>
    <row r="52" spans="2:13" ht="13.5" x14ac:dyDescent="0.25">
      <c r="D52" s="64" t="s">
        <v>169</v>
      </c>
      <c r="E52" s="62" t="s">
        <v>177</v>
      </c>
      <c r="G52" s="126">
        <v>113779893360</v>
      </c>
      <c r="J52" s="111"/>
      <c r="K52" s="116"/>
      <c r="L52" s="117"/>
      <c r="M52" s="112"/>
    </row>
    <row r="53" spans="2:13" s="18" customFormat="1" ht="13.5" x14ac:dyDescent="0.25">
      <c r="B53" s="61"/>
      <c r="C53" s="61"/>
      <c r="D53" s="64" t="s">
        <v>17</v>
      </c>
      <c r="E53" s="62" t="s">
        <v>53</v>
      </c>
      <c r="F53" s="72"/>
      <c r="G53" s="126">
        <v>2681936385</v>
      </c>
      <c r="H53" s="19"/>
      <c r="J53" s="111"/>
      <c r="K53" s="116"/>
      <c r="L53" s="117"/>
      <c r="M53" s="112"/>
    </row>
    <row r="54" spans="2:13" s="18" customFormat="1" ht="13.5" x14ac:dyDescent="0.25">
      <c r="B54" s="61"/>
      <c r="C54" s="61"/>
      <c r="D54" s="64" t="s">
        <v>18</v>
      </c>
      <c r="E54" s="62" t="s">
        <v>112</v>
      </c>
      <c r="F54" s="72"/>
      <c r="G54" s="133">
        <v>18451504</v>
      </c>
      <c r="H54" s="19"/>
      <c r="J54" s="111"/>
      <c r="K54" s="116"/>
      <c r="L54" s="117"/>
      <c r="M54" s="112"/>
    </row>
    <row r="55" spans="2:13" s="18" customFormat="1" x14ac:dyDescent="0.2">
      <c r="B55" s="61"/>
      <c r="C55" s="61"/>
      <c r="D55" s="64"/>
      <c r="E55" s="67"/>
      <c r="F55" s="72"/>
      <c r="G55" s="110"/>
      <c r="H55" s="19"/>
    </row>
    <row r="56" spans="2:13" s="18" customFormat="1" x14ac:dyDescent="0.2">
      <c r="B56" s="210" t="s">
        <v>170</v>
      </c>
      <c r="C56" s="210"/>
      <c r="D56" s="210"/>
      <c r="E56" s="210"/>
      <c r="F56" s="85"/>
      <c r="G56" s="131">
        <f>G37+G45</f>
        <v>962709640428</v>
      </c>
      <c r="H56" s="19"/>
    </row>
    <row r="57" spans="2:13" s="18" customFormat="1" x14ac:dyDescent="0.2">
      <c r="B57" s="61"/>
      <c r="C57" s="61"/>
      <c r="D57" s="61"/>
      <c r="E57" s="70"/>
      <c r="F57" s="71"/>
      <c r="G57" s="128"/>
      <c r="H57" s="19"/>
    </row>
    <row r="58" spans="2:13" s="18" customFormat="1" x14ac:dyDescent="0.2">
      <c r="B58" s="73" t="s">
        <v>99</v>
      </c>
      <c r="C58" s="68" t="s">
        <v>43</v>
      </c>
      <c r="D58" s="61"/>
      <c r="E58" s="62"/>
      <c r="F58" s="72"/>
      <c r="G58" s="126">
        <v>10977011000</v>
      </c>
      <c r="H58" s="19"/>
    </row>
    <row r="59" spans="2:13" s="18" customFormat="1" x14ac:dyDescent="0.2">
      <c r="B59" s="61" t="s">
        <v>100</v>
      </c>
      <c r="C59" s="68" t="s">
        <v>44</v>
      </c>
      <c r="D59" s="61"/>
      <c r="E59" s="62"/>
      <c r="F59" s="40"/>
      <c r="G59" s="115">
        <v>-239534021722</v>
      </c>
      <c r="H59" s="19"/>
    </row>
    <row r="60" spans="2:13" s="18" customFormat="1" x14ac:dyDescent="0.2">
      <c r="B60" s="61" t="s">
        <v>101</v>
      </c>
      <c r="C60" s="68" t="s">
        <v>125</v>
      </c>
      <c r="D60" s="61"/>
      <c r="E60" s="62"/>
      <c r="F60" s="72"/>
      <c r="G60" s="115">
        <v>-75623075712</v>
      </c>
      <c r="H60" s="19"/>
    </row>
    <row r="61" spans="2:13" s="18" customFormat="1" x14ac:dyDescent="0.2">
      <c r="B61" s="61" t="s">
        <v>102</v>
      </c>
      <c r="C61" s="68" t="s">
        <v>171</v>
      </c>
      <c r="D61" s="61"/>
      <c r="E61" s="68"/>
      <c r="F61" s="72"/>
      <c r="G61" s="126">
        <v>3669049319396</v>
      </c>
      <c r="H61" s="19"/>
    </row>
    <row r="62" spans="2:13" s="18" customFormat="1" x14ac:dyDescent="0.2">
      <c r="B62" s="61" t="s">
        <v>103</v>
      </c>
      <c r="C62" s="68" t="s">
        <v>172</v>
      </c>
      <c r="D62" s="61"/>
      <c r="E62" s="68"/>
      <c r="F62" s="72"/>
      <c r="G62" s="126">
        <v>5561596233</v>
      </c>
      <c r="H62" s="19"/>
    </row>
    <row r="63" spans="2:13" s="18" customFormat="1" x14ac:dyDescent="0.2">
      <c r="B63" s="61"/>
      <c r="C63" s="61"/>
      <c r="D63" s="61"/>
      <c r="E63" s="62"/>
      <c r="F63" s="72"/>
      <c r="G63" s="132"/>
      <c r="H63" s="19"/>
    </row>
    <row r="64" spans="2:13" s="18" customFormat="1" x14ac:dyDescent="0.2">
      <c r="B64" s="210" t="s">
        <v>173</v>
      </c>
      <c r="C64" s="210"/>
      <c r="D64" s="210"/>
      <c r="E64" s="210"/>
      <c r="F64" s="85"/>
      <c r="G64" s="131">
        <f>SUM(G58:G62)</f>
        <v>3370430829195</v>
      </c>
      <c r="H64" s="19"/>
    </row>
    <row r="65" spans="2:8" s="18" customFormat="1" x14ac:dyDescent="0.2">
      <c r="B65" s="211" t="s">
        <v>174</v>
      </c>
      <c r="C65" s="211"/>
      <c r="D65" s="211"/>
      <c r="E65" s="211"/>
      <c r="F65" s="83"/>
      <c r="G65" s="84">
        <f>SUM(G56,G64)</f>
        <v>4333140469623</v>
      </c>
      <c r="H65" s="19"/>
    </row>
    <row r="66" spans="2:8" s="18" customFormat="1" ht="18" customHeight="1" x14ac:dyDescent="0.2">
      <c r="C66" s="60"/>
      <c r="D66" s="17"/>
      <c r="F66" s="19"/>
      <c r="G66" s="19"/>
      <c r="H66" s="19"/>
    </row>
    <row r="69" spans="2:8" x14ac:dyDescent="0.2">
      <c r="E69" s="62"/>
    </row>
    <row r="70" spans="2:8" x14ac:dyDescent="0.2">
      <c r="E70" s="62"/>
    </row>
    <row r="71" spans="2:8" x14ac:dyDescent="0.2">
      <c r="E71" s="62"/>
    </row>
    <row r="72" spans="2:8" x14ac:dyDescent="0.2">
      <c r="E72" s="62"/>
    </row>
  </sheetData>
  <mergeCells count="9">
    <mergeCell ref="B56:E56"/>
    <mergeCell ref="B64:E64"/>
    <mergeCell ref="B65:E65"/>
    <mergeCell ref="B2:G2"/>
    <mergeCell ref="B3:G3"/>
    <mergeCell ref="B4:G4"/>
    <mergeCell ref="B6:E7"/>
    <mergeCell ref="F6:G6"/>
    <mergeCell ref="B35:E35"/>
  </mergeCells>
  <phoneticPr fontId="3" type="noConversion"/>
  <printOptions horizontalCentered="1"/>
  <pageMargins left="0.19685039370078741" right="0.15748031496062992" top="0.27559055118110237" bottom="0.23622047244094491" header="0.23622047244094491" footer="0.19685039370078741"/>
  <pageSetup paperSize="9" scale="10" orientation="portrait" r:id="rId1"/>
  <headerFooter alignWithMargins="0"/>
  <ignoredErrors>
    <ignoredError sqref="B66:G66 B67:B76 F67:G76 D38:D43 D46:D54 D10:D15 D23 D24:D25 D26:D33 D16:D20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40E47-70A3-49B3-A87F-667561677C61}">
  <sheetPr>
    <pageSetUpPr fitToPage="1"/>
  </sheetPr>
  <dimension ref="B1:J91"/>
  <sheetViews>
    <sheetView showGridLines="0" zoomScaleNormal="100" zoomScaleSheetLayoutView="80" workbookViewId="0">
      <pane xSplit="4" topLeftCell="E1" activePane="topRight" state="frozen"/>
      <selection pane="topRight"/>
    </sheetView>
  </sheetViews>
  <sheetFormatPr defaultRowHeight="13.5" x14ac:dyDescent="0.25"/>
  <cols>
    <col min="1" max="1" width="1" style="57" customWidth="1"/>
    <col min="2" max="2" width="4.77734375" style="16" customWidth="1"/>
    <col min="3" max="3" width="2.77734375" style="49" customWidth="1"/>
    <col min="4" max="4" width="45.88671875" style="57" customWidth="1"/>
    <col min="5" max="5" width="18.33203125" style="51" customWidth="1"/>
    <col min="6" max="6" width="17.44140625" style="51" customWidth="1"/>
    <col min="7" max="8" width="17.5546875" style="51" customWidth="1"/>
    <col min="9" max="9" width="19.21875" style="58" customWidth="1"/>
    <col min="10" max="10" width="1" style="59" customWidth="1"/>
    <col min="11" max="15" width="15.77734375" style="57" customWidth="1"/>
    <col min="16" max="16384" width="8.88671875" style="57"/>
  </cols>
  <sheetData>
    <row r="1" spans="2:10" s="18" customFormat="1" ht="7.5" customHeight="1" x14ac:dyDescent="0.25">
      <c r="B1" s="16"/>
      <c r="C1" s="17"/>
      <c r="E1" s="19"/>
      <c r="F1" s="19"/>
      <c r="G1" s="19"/>
      <c r="H1" s="19"/>
      <c r="I1" s="20"/>
      <c r="J1" s="21"/>
    </row>
    <row r="2" spans="2:10" s="23" customFormat="1" ht="15.75" customHeight="1" x14ac:dyDescent="0.15">
      <c r="B2" s="218" t="s">
        <v>90</v>
      </c>
      <c r="C2" s="218"/>
      <c r="D2" s="218"/>
      <c r="E2" s="218"/>
      <c r="F2" s="218"/>
      <c r="G2" s="218"/>
      <c r="H2" s="218"/>
      <c r="I2" s="218"/>
      <c r="J2" s="22"/>
    </row>
    <row r="3" spans="2:10" s="23" customFormat="1" ht="12" customHeight="1" x14ac:dyDescent="0.15">
      <c r="B3" s="219" t="s">
        <v>81</v>
      </c>
      <c r="C3" s="219"/>
      <c r="D3" s="219"/>
      <c r="E3" s="219"/>
      <c r="F3" s="219"/>
      <c r="G3" s="219"/>
      <c r="H3" s="219"/>
      <c r="I3" s="219"/>
      <c r="J3" s="22"/>
    </row>
    <row r="4" spans="2:10" s="23" customFormat="1" ht="12.75" customHeight="1" x14ac:dyDescent="0.2">
      <c r="B4" s="214"/>
      <c r="C4" s="214"/>
      <c r="D4" s="214"/>
      <c r="E4" s="24"/>
      <c r="F4" s="24"/>
      <c r="G4" s="24"/>
      <c r="H4" s="24"/>
      <c r="I4" s="24"/>
      <c r="J4" s="22"/>
    </row>
    <row r="5" spans="2:10" s="23" customFormat="1" ht="13.5" customHeight="1" x14ac:dyDescent="0.15">
      <c r="B5" s="25"/>
      <c r="C5" s="26"/>
      <c r="D5" s="27"/>
      <c r="E5" s="28"/>
      <c r="F5" s="28"/>
      <c r="G5" s="15"/>
      <c r="H5" s="15"/>
      <c r="I5" s="15" t="s">
        <v>108</v>
      </c>
      <c r="J5" s="22"/>
    </row>
    <row r="6" spans="2:10" s="23" customFormat="1" ht="12" customHeight="1" x14ac:dyDescent="0.25">
      <c r="B6" s="86"/>
      <c r="C6" s="87"/>
      <c r="D6" s="88"/>
      <c r="E6" s="141" t="s">
        <v>198</v>
      </c>
      <c r="F6" s="141" t="s">
        <v>199</v>
      </c>
      <c r="G6" s="141" t="s">
        <v>200</v>
      </c>
      <c r="H6" s="141" t="s">
        <v>201</v>
      </c>
      <c r="I6" s="141" t="s">
        <v>0</v>
      </c>
      <c r="J6" s="22"/>
    </row>
    <row r="7" spans="2:10" s="30" customFormat="1" ht="12.95" customHeight="1" x14ac:dyDescent="0.15">
      <c r="B7" s="90" t="s">
        <v>96</v>
      </c>
      <c r="C7" s="91" t="s">
        <v>138</v>
      </c>
      <c r="D7" s="92"/>
      <c r="E7" s="119">
        <v>360277552006</v>
      </c>
      <c r="F7" s="119">
        <v>382393317848</v>
      </c>
      <c r="G7" s="119">
        <v>360036113547</v>
      </c>
      <c r="H7" s="119">
        <v>404218082449</v>
      </c>
      <c r="I7" s="119">
        <f>SUM(E7:H7)</f>
        <v>1506925065850</v>
      </c>
      <c r="J7" s="29"/>
    </row>
    <row r="8" spans="2:10" s="32" customFormat="1" ht="12.95" customHeight="1" x14ac:dyDescent="0.15">
      <c r="B8" s="93" t="s">
        <v>128</v>
      </c>
      <c r="C8" s="94" t="s">
        <v>139</v>
      </c>
      <c r="D8" s="95"/>
      <c r="E8" s="114">
        <v>355057619276</v>
      </c>
      <c r="F8" s="114">
        <v>367314666068</v>
      </c>
      <c r="G8" s="114">
        <v>367503123428</v>
      </c>
      <c r="H8" s="114">
        <v>400971231049</v>
      </c>
      <c r="I8" s="114">
        <f>SUM(E8:H8)</f>
        <v>1490846639821</v>
      </c>
      <c r="J8" s="29"/>
    </row>
    <row r="9" spans="2:10" s="23" customFormat="1" ht="12.95" customHeight="1" x14ac:dyDescent="0.2">
      <c r="B9" s="33"/>
      <c r="C9" s="34" t="s">
        <v>15</v>
      </c>
      <c r="D9" s="14" t="s">
        <v>54</v>
      </c>
      <c r="E9" s="115">
        <v>83696232215</v>
      </c>
      <c r="F9" s="115">
        <v>106584415878</v>
      </c>
      <c r="G9" s="115">
        <v>102047437015</v>
      </c>
      <c r="H9" s="115">
        <v>107884460036</v>
      </c>
      <c r="I9" s="115">
        <f>SUM(E9:H9)</f>
        <v>400212545144</v>
      </c>
      <c r="J9" s="31"/>
    </row>
    <row r="10" spans="2:10" s="23" customFormat="1" ht="12.95" customHeight="1" x14ac:dyDescent="0.2">
      <c r="B10" s="33"/>
      <c r="C10" s="34" t="s">
        <v>1</v>
      </c>
      <c r="D10" s="14" t="s">
        <v>55</v>
      </c>
      <c r="E10" s="115">
        <v>4230328843</v>
      </c>
      <c r="F10" s="115">
        <v>6956057771</v>
      </c>
      <c r="G10" s="115">
        <v>14472290474</v>
      </c>
      <c r="H10" s="115">
        <v>7414446706</v>
      </c>
      <c r="I10" s="115">
        <f t="shared" ref="I10:I39" si="0">SUM(E10:H10)</f>
        <v>33073123794</v>
      </c>
      <c r="J10" s="31"/>
    </row>
    <row r="11" spans="2:10" s="23" customFormat="1" ht="12.95" customHeight="1" x14ac:dyDescent="0.2">
      <c r="B11" s="33"/>
      <c r="C11" s="34" t="s">
        <v>13</v>
      </c>
      <c r="D11" s="14" t="s">
        <v>56</v>
      </c>
      <c r="E11" s="115">
        <v>20940734211</v>
      </c>
      <c r="F11" s="115">
        <v>19931846695</v>
      </c>
      <c r="G11" s="115">
        <v>18137980130</v>
      </c>
      <c r="H11" s="115">
        <v>20714404538</v>
      </c>
      <c r="I11" s="115">
        <f t="shared" si="0"/>
        <v>79724965574</v>
      </c>
      <c r="J11" s="31"/>
    </row>
    <row r="12" spans="2:10" s="23" customFormat="1" ht="12.95" customHeight="1" x14ac:dyDescent="0.2">
      <c r="B12" s="33"/>
      <c r="C12" s="34" t="s">
        <v>2</v>
      </c>
      <c r="D12" s="14" t="s">
        <v>57</v>
      </c>
      <c r="E12" s="115">
        <v>623891762</v>
      </c>
      <c r="F12" s="115">
        <v>-682641462</v>
      </c>
      <c r="G12" s="115">
        <v>43835003</v>
      </c>
      <c r="H12" s="115">
        <v>1047467229</v>
      </c>
      <c r="I12" s="115">
        <f t="shared" si="0"/>
        <v>1032552532</v>
      </c>
      <c r="J12" s="31"/>
    </row>
    <row r="13" spans="2:10" s="23" customFormat="1" ht="12.95" customHeight="1" x14ac:dyDescent="0.2">
      <c r="B13" s="33"/>
      <c r="C13" s="34" t="s">
        <v>3</v>
      </c>
      <c r="D13" s="14" t="s">
        <v>58</v>
      </c>
      <c r="E13" s="115">
        <v>855104563</v>
      </c>
      <c r="F13" s="115">
        <v>862145941</v>
      </c>
      <c r="G13" s="115">
        <v>1262249181</v>
      </c>
      <c r="H13" s="115">
        <v>3807213894</v>
      </c>
      <c r="I13" s="115">
        <f t="shared" si="0"/>
        <v>6786713579</v>
      </c>
      <c r="J13" s="22"/>
    </row>
    <row r="14" spans="2:10" s="23" customFormat="1" ht="12.95" customHeight="1" x14ac:dyDescent="0.2">
      <c r="B14" s="33"/>
      <c r="C14" s="34" t="s">
        <v>4</v>
      </c>
      <c r="D14" s="14" t="s">
        <v>60</v>
      </c>
      <c r="E14" s="115">
        <v>57689553</v>
      </c>
      <c r="F14" s="115">
        <v>66962581</v>
      </c>
      <c r="G14" s="115">
        <v>62597180</v>
      </c>
      <c r="H14" s="115">
        <v>54022038</v>
      </c>
      <c r="I14" s="115">
        <f t="shared" si="0"/>
        <v>241271352</v>
      </c>
      <c r="J14" s="22"/>
    </row>
    <row r="15" spans="2:10" s="23" customFormat="1" ht="12.95" customHeight="1" x14ac:dyDescent="0.2">
      <c r="B15" s="33"/>
      <c r="C15" s="34" t="s">
        <v>16</v>
      </c>
      <c r="D15" s="14" t="s">
        <v>62</v>
      </c>
      <c r="E15" s="115">
        <v>3516745755</v>
      </c>
      <c r="F15" s="115">
        <v>3351047158</v>
      </c>
      <c r="G15" s="115">
        <v>3374986350</v>
      </c>
      <c r="H15" s="115">
        <v>9439298587</v>
      </c>
      <c r="I15" s="115">
        <f t="shared" si="0"/>
        <v>19682077850</v>
      </c>
      <c r="J15" s="31"/>
    </row>
    <row r="16" spans="2:10" s="23" customFormat="1" ht="12.95" customHeight="1" x14ac:dyDescent="0.2">
      <c r="B16" s="33"/>
      <c r="C16" s="34" t="s">
        <v>17</v>
      </c>
      <c r="D16" s="14" t="s">
        <v>63</v>
      </c>
      <c r="E16" s="115">
        <v>1245022681</v>
      </c>
      <c r="F16" s="115">
        <v>825829002</v>
      </c>
      <c r="G16" s="115">
        <v>1134711450</v>
      </c>
      <c r="H16" s="115">
        <v>917211941</v>
      </c>
      <c r="I16" s="115">
        <f t="shared" si="0"/>
        <v>4122775074</v>
      </c>
      <c r="J16" s="22"/>
    </row>
    <row r="17" spans="2:10" s="23" customFormat="1" ht="12.95" customHeight="1" x14ac:dyDescent="0.2">
      <c r="B17" s="33"/>
      <c r="C17" s="34" t="s">
        <v>18</v>
      </c>
      <c r="D17" s="14" t="s">
        <v>64</v>
      </c>
      <c r="E17" s="115">
        <v>1418636138</v>
      </c>
      <c r="F17" s="115">
        <v>1169943925</v>
      </c>
      <c r="G17" s="115">
        <v>1246257438</v>
      </c>
      <c r="H17" s="115">
        <v>2708193243</v>
      </c>
      <c r="I17" s="115">
        <f t="shared" si="0"/>
        <v>6543030744</v>
      </c>
      <c r="J17" s="31"/>
    </row>
    <row r="18" spans="2:10" s="23" customFormat="1" ht="12.95" customHeight="1" x14ac:dyDescent="0.2">
      <c r="B18" s="33"/>
      <c r="C18" s="34" t="s">
        <v>19</v>
      </c>
      <c r="D18" s="14" t="s">
        <v>65</v>
      </c>
      <c r="E18" s="115">
        <v>23167411235</v>
      </c>
      <c r="F18" s="115">
        <v>22768119471</v>
      </c>
      <c r="G18" s="115">
        <v>19266016239</v>
      </c>
      <c r="H18" s="115">
        <v>20793408861</v>
      </c>
      <c r="I18" s="115">
        <f t="shared" si="0"/>
        <v>85994955806</v>
      </c>
      <c r="J18" s="31"/>
    </row>
    <row r="19" spans="2:10" s="23" customFormat="1" ht="12.95" customHeight="1" x14ac:dyDescent="0.2">
      <c r="B19" s="33"/>
      <c r="C19" s="34" t="s">
        <v>5</v>
      </c>
      <c r="D19" s="14" t="s">
        <v>66</v>
      </c>
      <c r="E19" s="115">
        <v>810694086</v>
      </c>
      <c r="F19" s="115">
        <v>857480333</v>
      </c>
      <c r="G19" s="115">
        <v>984264230</v>
      </c>
      <c r="H19" s="115">
        <v>1766550731</v>
      </c>
      <c r="I19" s="115">
        <f t="shared" si="0"/>
        <v>4418989380</v>
      </c>
      <c r="J19" s="31"/>
    </row>
    <row r="20" spans="2:10" s="23" customFormat="1" ht="12.95" customHeight="1" x14ac:dyDescent="0.2">
      <c r="B20" s="33"/>
      <c r="C20" s="34" t="s">
        <v>6</v>
      </c>
      <c r="D20" s="14" t="s">
        <v>67</v>
      </c>
      <c r="E20" s="115">
        <v>419711601</v>
      </c>
      <c r="F20" s="115">
        <v>736524297</v>
      </c>
      <c r="G20" s="115">
        <v>511794547</v>
      </c>
      <c r="H20" s="115">
        <v>14414804</v>
      </c>
      <c r="I20" s="115">
        <f t="shared" si="0"/>
        <v>1682445249</v>
      </c>
      <c r="J20" s="31"/>
    </row>
    <row r="21" spans="2:10" s="23" customFormat="1" ht="12.95" customHeight="1" x14ac:dyDescent="0.2">
      <c r="B21" s="33"/>
      <c r="C21" s="34" t="s">
        <v>86</v>
      </c>
      <c r="D21" s="14" t="s">
        <v>68</v>
      </c>
      <c r="E21" s="115">
        <v>402314</v>
      </c>
      <c r="F21" s="115">
        <v>7328848</v>
      </c>
      <c r="G21" s="115">
        <v>307886</v>
      </c>
      <c r="H21" s="115">
        <v>26774169</v>
      </c>
      <c r="I21" s="115">
        <f t="shared" si="0"/>
        <v>34813217</v>
      </c>
      <c r="J21" s="31"/>
    </row>
    <row r="22" spans="2:10" s="23" customFormat="1" ht="12.95" customHeight="1" x14ac:dyDescent="0.2">
      <c r="B22" s="33"/>
      <c r="C22" s="34" t="s">
        <v>7</v>
      </c>
      <c r="D22" s="14" t="s">
        <v>69</v>
      </c>
      <c r="E22" s="115">
        <v>216455226</v>
      </c>
      <c r="F22" s="115">
        <v>277741466</v>
      </c>
      <c r="G22" s="115">
        <v>138679801</v>
      </c>
      <c r="H22" s="115">
        <v>207773304</v>
      </c>
      <c r="I22" s="115">
        <f t="shared" si="0"/>
        <v>840649797</v>
      </c>
      <c r="J22" s="31"/>
    </row>
    <row r="23" spans="2:10" s="23" customFormat="1" ht="12.95" customHeight="1" x14ac:dyDescent="0.2">
      <c r="B23" s="33"/>
      <c r="C23" s="34" t="s">
        <v>8</v>
      </c>
      <c r="D23" s="14" t="s">
        <v>70</v>
      </c>
      <c r="E23" s="115">
        <v>281436951</v>
      </c>
      <c r="F23" s="115">
        <v>490713460</v>
      </c>
      <c r="G23" s="115">
        <v>337810364</v>
      </c>
      <c r="H23" s="115">
        <v>414098703</v>
      </c>
      <c r="I23" s="115">
        <f t="shared" si="0"/>
        <v>1524059478</v>
      </c>
      <c r="J23" s="22"/>
    </row>
    <row r="24" spans="2:10" s="23" customFormat="1" ht="12.95" customHeight="1" x14ac:dyDescent="0.2">
      <c r="B24" s="33"/>
      <c r="C24" s="34" t="s">
        <v>9</v>
      </c>
      <c r="D24" s="14" t="s">
        <v>71</v>
      </c>
      <c r="E24" s="115">
        <v>90890470524</v>
      </c>
      <c r="F24" s="115">
        <v>70249016287</v>
      </c>
      <c r="G24" s="115">
        <v>80687400239</v>
      </c>
      <c r="H24" s="115">
        <v>83347514258</v>
      </c>
      <c r="I24" s="115">
        <f t="shared" si="0"/>
        <v>325174401308</v>
      </c>
      <c r="J24" s="31"/>
    </row>
    <row r="25" spans="2:10" s="23" customFormat="1" ht="12.95" customHeight="1" x14ac:dyDescent="0.2">
      <c r="B25" s="33"/>
      <c r="C25" s="34" t="s">
        <v>10</v>
      </c>
      <c r="D25" s="14" t="s">
        <v>72</v>
      </c>
      <c r="E25" s="115">
        <v>26315141</v>
      </c>
      <c r="F25" s="115">
        <v>32980553</v>
      </c>
      <c r="G25" s="115">
        <v>29851136</v>
      </c>
      <c r="H25" s="115">
        <v>41272530</v>
      </c>
      <c r="I25" s="113">
        <f t="shared" si="0"/>
        <v>130419360</v>
      </c>
      <c r="J25" s="31"/>
    </row>
    <row r="26" spans="2:10" s="23" customFormat="1" ht="12.75" customHeight="1" x14ac:dyDescent="0.2">
      <c r="B26" s="33"/>
      <c r="C26" s="34" t="s">
        <v>11</v>
      </c>
      <c r="D26" s="14" t="s">
        <v>73</v>
      </c>
      <c r="E26" s="115">
        <v>83798359</v>
      </c>
      <c r="F26" s="115">
        <v>224647817</v>
      </c>
      <c r="G26" s="115">
        <v>117877831</v>
      </c>
      <c r="H26" s="115">
        <v>283641607</v>
      </c>
      <c r="I26" s="115">
        <f t="shared" si="0"/>
        <v>709965614</v>
      </c>
      <c r="J26" s="31"/>
    </row>
    <row r="27" spans="2:10" s="23" customFormat="1" ht="12.95" customHeight="1" x14ac:dyDescent="0.2">
      <c r="B27" s="33" t="s">
        <v>22</v>
      </c>
      <c r="C27" s="34" t="s">
        <v>12</v>
      </c>
      <c r="D27" s="14" t="s">
        <v>74</v>
      </c>
      <c r="E27" s="115">
        <v>72967940</v>
      </c>
      <c r="F27" s="115">
        <v>49560728</v>
      </c>
      <c r="G27" s="115">
        <v>43463552</v>
      </c>
      <c r="H27" s="115">
        <v>52729281</v>
      </c>
      <c r="I27" s="115">
        <f t="shared" si="0"/>
        <v>218721501</v>
      </c>
      <c r="J27" s="31"/>
    </row>
    <row r="28" spans="2:10" s="23" customFormat="1" ht="12.95" customHeight="1" x14ac:dyDescent="0.2">
      <c r="B28" s="33"/>
      <c r="C28" s="34" t="s">
        <v>87</v>
      </c>
      <c r="D28" s="14" t="s">
        <v>75</v>
      </c>
      <c r="E28" s="115">
        <v>8077116389</v>
      </c>
      <c r="F28" s="115">
        <v>7399810450</v>
      </c>
      <c r="G28" s="115">
        <v>7820566783</v>
      </c>
      <c r="H28" s="115">
        <v>7003043810</v>
      </c>
      <c r="I28" s="115">
        <f t="shared" si="0"/>
        <v>30300537432</v>
      </c>
      <c r="J28" s="31"/>
    </row>
    <row r="29" spans="2:10" s="23" customFormat="1" ht="12.95" customHeight="1" x14ac:dyDescent="0.2">
      <c r="B29" s="33"/>
      <c r="C29" s="34" t="s">
        <v>20</v>
      </c>
      <c r="D29" s="14" t="s">
        <v>160</v>
      </c>
      <c r="E29" s="113" t="s">
        <v>294</v>
      </c>
      <c r="F29" s="113" t="s">
        <v>294</v>
      </c>
      <c r="G29" s="113" t="s">
        <v>294</v>
      </c>
      <c r="H29" s="115" t="s">
        <v>294</v>
      </c>
      <c r="I29" s="113">
        <f t="shared" si="0"/>
        <v>0</v>
      </c>
      <c r="J29" s="31"/>
    </row>
    <row r="30" spans="2:10" s="23" customFormat="1" ht="12.95" customHeight="1" x14ac:dyDescent="0.2">
      <c r="B30" s="33"/>
      <c r="C30" s="34" t="s">
        <v>21</v>
      </c>
      <c r="D30" s="14" t="s">
        <v>76</v>
      </c>
      <c r="E30" s="115">
        <v>94007198595</v>
      </c>
      <c r="F30" s="115">
        <v>91363294936</v>
      </c>
      <c r="G30" s="115">
        <v>87318915357</v>
      </c>
      <c r="H30" s="115">
        <v>83163696568</v>
      </c>
      <c r="I30" s="115">
        <f t="shared" si="0"/>
        <v>355853105456</v>
      </c>
      <c r="J30" s="31"/>
    </row>
    <row r="31" spans="2:10" s="23" customFormat="1" ht="12.95" customHeight="1" x14ac:dyDescent="0.2">
      <c r="B31" s="33"/>
      <c r="C31" s="34" t="s">
        <v>23</v>
      </c>
      <c r="D31" s="14" t="s">
        <v>126</v>
      </c>
      <c r="E31" s="115">
        <v>1152260535</v>
      </c>
      <c r="F31" s="115">
        <v>2099257565</v>
      </c>
      <c r="G31" s="115">
        <v>2653072653</v>
      </c>
      <c r="H31" s="115">
        <v>-757138690</v>
      </c>
      <c r="I31" s="115">
        <f t="shared" si="0"/>
        <v>5147452063</v>
      </c>
      <c r="J31" s="22"/>
    </row>
    <row r="32" spans="2:10" s="23" customFormat="1" ht="12.95" customHeight="1" x14ac:dyDescent="0.2">
      <c r="B32" s="33"/>
      <c r="C32" s="34" t="s">
        <v>24</v>
      </c>
      <c r="D32" s="14" t="s">
        <v>185</v>
      </c>
      <c r="E32" s="115">
        <v>629803146</v>
      </c>
      <c r="F32" s="115">
        <v>2155419684</v>
      </c>
      <c r="G32" s="115">
        <v>2041508846</v>
      </c>
      <c r="H32" s="115">
        <v>425965183</v>
      </c>
      <c r="I32" s="115">
        <f t="shared" si="0"/>
        <v>5252696859</v>
      </c>
      <c r="J32" s="22"/>
    </row>
    <row r="33" spans="2:10" s="23" customFormat="1" ht="12.95" customHeight="1" x14ac:dyDescent="0.2">
      <c r="B33" s="33"/>
      <c r="C33" s="34" t="s">
        <v>25</v>
      </c>
      <c r="D33" s="14" t="s">
        <v>186</v>
      </c>
      <c r="E33" s="115">
        <v>3280261704</v>
      </c>
      <c r="F33" s="115">
        <v>4686050618</v>
      </c>
      <c r="G33" s="115">
        <v>5169963877</v>
      </c>
      <c r="H33" s="115">
        <v>-3221400092</v>
      </c>
      <c r="I33" s="115">
        <f t="shared" si="0"/>
        <v>9914876107</v>
      </c>
      <c r="J33" s="22"/>
    </row>
    <row r="34" spans="2:10" s="23" customFormat="1" ht="12.95" customHeight="1" x14ac:dyDescent="0.2">
      <c r="B34" s="33"/>
      <c r="C34" s="137" t="s">
        <v>26</v>
      </c>
      <c r="D34" s="138" t="s">
        <v>161</v>
      </c>
      <c r="E34" s="113" t="s">
        <v>294</v>
      </c>
      <c r="F34" s="113" t="s">
        <v>294</v>
      </c>
      <c r="G34" s="113" t="s">
        <v>294</v>
      </c>
      <c r="H34" s="115" t="s">
        <v>294</v>
      </c>
      <c r="I34" s="113">
        <f t="shared" si="0"/>
        <v>0</v>
      </c>
      <c r="J34" s="22"/>
    </row>
    <row r="35" spans="2:10" s="23" customFormat="1" ht="12.95" customHeight="1" x14ac:dyDescent="0.2">
      <c r="B35" s="33"/>
      <c r="C35" s="34" t="s">
        <v>27</v>
      </c>
      <c r="D35" s="14" t="s">
        <v>157</v>
      </c>
      <c r="E35" s="115">
        <v>1299313884</v>
      </c>
      <c r="F35" s="115">
        <v>1437709131</v>
      </c>
      <c r="G35" s="115">
        <v>1905995782</v>
      </c>
      <c r="H35" s="115">
        <v>2632802823</v>
      </c>
      <c r="I35" s="115">
        <f t="shared" si="0"/>
        <v>7275821620</v>
      </c>
      <c r="J35" s="22"/>
    </row>
    <row r="36" spans="2:10" s="23" customFormat="1" ht="12.95" customHeight="1" x14ac:dyDescent="0.2">
      <c r="B36" s="33"/>
      <c r="C36" s="34" t="s">
        <v>162</v>
      </c>
      <c r="D36" s="14" t="s">
        <v>77</v>
      </c>
      <c r="E36" s="115">
        <v>50223021</v>
      </c>
      <c r="F36" s="115">
        <v>78403170</v>
      </c>
      <c r="G36" s="115">
        <v>16134650</v>
      </c>
      <c r="H36" s="115">
        <v>223318506</v>
      </c>
      <c r="I36" s="115">
        <f t="shared" si="0"/>
        <v>368079347</v>
      </c>
      <c r="J36" s="22"/>
    </row>
    <row r="37" spans="2:10" s="23" customFormat="1" ht="12.95" customHeight="1" x14ac:dyDescent="0.2">
      <c r="B37" s="33"/>
      <c r="C37" s="34" t="s">
        <v>163</v>
      </c>
      <c r="D37" s="14" t="s">
        <v>78</v>
      </c>
      <c r="E37" s="115">
        <v>13342489744</v>
      </c>
      <c r="F37" s="115">
        <v>22692016736</v>
      </c>
      <c r="G37" s="115">
        <v>15821735400</v>
      </c>
      <c r="H37" s="115">
        <v>49530378489</v>
      </c>
      <c r="I37" s="115">
        <f t="shared" si="0"/>
        <v>101386620369</v>
      </c>
      <c r="J37" s="22"/>
    </row>
    <row r="38" spans="2:10" s="23" customFormat="1" ht="12.95" customHeight="1" x14ac:dyDescent="0.2">
      <c r="B38" s="33"/>
      <c r="C38" s="34" t="s">
        <v>164</v>
      </c>
      <c r="D38" s="14" t="s">
        <v>179</v>
      </c>
      <c r="E38" s="113" t="s">
        <v>294</v>
      </c>
      <c r="F38" s="113" t="s">
        <v>294</v>
      </c>
      <c r="G38" s="113" t="s">
        <v>294</v>
      </c>
      <c r="H38" s="113" t="s">
        <v>294</v>
      </c>
      <c r="I38" s="113">
        <f t="shared" si="0"/>
        <v>0</v>
      </c>
      <c r="J38" s="22"/>
    </row>
    <row r="39" spans="2:10" s="23" customFormat="1" ht="12.95" customHeight="1" x14ac:dyDescent="0.2">
      <c r="B39" s="33"/>
      <c r="C39" s="34" t="s">
        <v>178</v>
      </c>
      <c r="D39" s="14" t="s">
        <v>59</v>
      </c>
      <c r="E39" s="115">
        <v>664903160</v>
      </c>
      <c r="F39" s="115">
        <v>642983029</v>
      </c>
      <c r="G39" s="115">
        <v>855420034</v>
      </c>
      <c r="H39" s="115">
        <v>1035667992</v>
      </c>
      <c r="I39" s="115">
        <f t="shared" si="0"/>
        <v>3198974215</v>
      </c>
      <c r="J39" s="31"/>
    </row>
    <row r="40" spans="2:10" s="23" customFormat="1" ht="12.95" customHeight="1" x14ac:dyDescent="0.15">
      <c r="B40" s="90" t="s">
        <v>127</v>
      </c>
      <c r="C40" s="91" t="s">
        <v>140</v>
      </c>
      <c r="D40" s="92"/>
      <c r="E40" s="120">
        <f>E7-E8</f>
        <v>5219932730</v>
      </c>
      <c r="F40" s="120">
        <f>F7-F8</f>
        <v>15078651780</v>
      </c>
      <c r="G40" s="120">
        <f>G7-G8</f>
        <v>-7467009881</v>
      </c>
      <c r="H40" s="120">
        <f>H7-H8</f>
        <v>3246851400</v>
      </c>
      <c r="I40" s="120">
        <f>SUM(E40:H40)</f>
        <v>16078426029</v>
      </c>
      <c r="J40" s="31"/>
    </row>
    <row r="41" spans="2:10" s="23" customFormat="1" ht="12.95" customHeight="1" x14ac:dyDescent="0.15">
      <c r="B41" s="96"/>
      <c r="C41" s="94" t="s">
        <v>141</v>
      </c>
      <c r="D41" s="95"/>
      <c r="E41" s="121">
        <f>E40/E7</f>
        <v>1.4488642717082379E-2</v>
      </c>
      <c r="F41" s="121">
        <f>F40/F7</f>
        <v>3.9432309813514345E-2</v>
      </c>
      <c r="G41" s="121">
        <f>G40/G7</f>
        <v>-2.0739613611080818E-2</v>
      </c>
      <c r="H41" s="121">
        <f>H40/H7</f>
        <v>8.0324249235179963E-3</v>
      </c>
      <c r="I41" s="121">
        <f>I40/I7</f>
        <v>1.0669691807091125E-2</v>
      </c>
      <c r="J41" s="31"/>
    </row>
    <row r="42" spans="2:10" s="23" customFormat="1" ht="12.95" customHeight="1" x14ac:dyDescent="0.15">
      <c r="B42" s="90" t="s">
        <v>129</v>
      </c>
      <c r="C42" s="91" t="s">
        <v>28</v>
      </c>
      <c r="D42" s="92"/>
      <c r="E42" s="120">
        <f>+E43+E49+E54+E62+E70</f>
        <v>26031679950</v>
      </c>
      <c r="F42" s="120">
        <f>+F43+F49+F54+F62+F70</f>
        <v>-48365601298</v>
      </c>
      <c r="G42" s="120">
        <f>+G43+G49+G54+G62+G70</f>
        <v>442612496616</v>
      </c>
      <c r="H42" s="120">
        <f>+H43+H49+H54+H62+H70</f>
        <v>25001048051</v>
      </c>
      <c r="I42" s="120">
        <f t="shared" ref="I42:I87" si="1">SUM(E42:H42)</f>
        <v>445279623319</v>
      </c>
      <c r="J42" s="31"/>
    </row>
    <row r="43" spans="2:10" s="82" customFormat="1" ht="12.95" customHeight="1" x14ac:dyDescent="0.15">
      <c r="B43" s="96"/>
      <c r="C43" s="94" t="s">
        <v>116</v>
      </c>
      <c r="D43" s="94"/>
      <c r="E43" s="122">
        <f>SUM(E44:E48)</f>
        <v>27223719243</v>
      </c>
      <c r="F43" s="122">
        <f>SUM(F44:F48)</f>
        <v>30226599686</v>
      </c>
      <c r="G43" s="122">
        <f>SUM(G44:G48)</f>
        <v>32978184794</v>
      </c>
      <c r="H43" s="122">
        <f>SUM(H44:H48)</f>
        <v>25606518018</v>
      </c>
      <c r="I43" s="122">
        <f t="shared" si="1"/>
        <v>116035021741</v>
      </c>
      <c r="J43" s="81"/>
    </row>
    <row r="44" spans="2:10" s="23" customFormat="1" ht="12.95" customHeight="1" x14ac:dyDescent="0.15">
      <c r="B44" s="37"/>
      <c r="C44" s="80" t="s">
        <v>115</v>
      </c>
      <c r="D44" s="31" t="s">
        <v>118</v>
      </c>
      <c r="E44" s="115">
        <v>12438814360</v>
      </c>
      <c r="F44" s="115">
        <v>13189400268</v>
      </c>
      <c r="G44" s="115">
        <v>13758766920</v>
      </c>
      <c r="H44" s="123">
        <v>17026152339</v>
      </c>
      <c r="I44" s="123">
        <f t="shared" si="1"/>
        <v>56413133887</v>
      </c>
      <c r="J44" s="31"/>
    </row>
    <row r="45" spans="2:10" s="23" customFormat="1" ht="12.95" customHeight="1" x14ac:dyDescent="0.15">
      <c r="B45" s="37"/>
      <c r="C45" s="80" t="s">
        <v>1</v>
      </c>
      <c r="D45" s="31" t="s">
        <v>119</v>
      </c>
      <c r="E45" s="115">
        <v>4693269160</v>
      </c>
      <c r="F45" s="115">
        <v>1610184851</v>
      </c>
      <c r="G45" s="115">
        <v>4471124270</v>
      </c>
      <c r="H45" s="123">
        <v>1517382450</v>
      </c>
      <c r="I45" s="123">
        <f t="shared" si="1"/>
        <v>12291960731</v>
      </c>
      <c r="J45" s="31"/>
    </row>
    <row r="46" spans="2:10" s="23" customFormat="1" ht="12.95" customHeight="1" x14ac:dyDescent="0.15">
      <c r="B46" s="37"/>
      <c r="C46" s="80" t="s">
        <v>13</v>
      </c>
      <c r="D46" s="31" t="s">
        <v>148</v>
      </c>
      <c r="E46" s="113">
        <v>192262293</v>
      </c>
      <c r="F46" s="115">
        <v>227220501</v>
      </c>
      <c r="G46" s="115">
        <v>648929390</v>
      </c>
      <c r="H46" s="123">
        <v>1652980769</v>
      </c>
      <c r="I46" s="113">
        <f t="shared" si="1"/>
        <v>2721392953</v>
      </c>
      <c r="J46" s="31"/>
    </row>
    <row r="47" spans="2:10" s="23" customFormat="1" ht="12.95" customHeight="1" x14ac:dyDescent="0.2">
      <c r="B47" s="37"/>
      <c r="C47" s="80" t="s">
        <v>2</v>
      </c>
      <c r="D47" s="138" t="s">
        <v>196</v>
      </c>
      <c r="E47" s="113" t="s">
        <v>294</v>
      </c>
      <c r="F47" s="113" t="s">
        <v>294</v>
      </c>
      <c r="G47" s="113" t="s">
        <v>294</v>
      </c>
      <c r="H47" s="113" t="s">
        <v>294</v>
      </c>
      <c r="I47" s="113">
        <f t="shared" si="1"/>
        <v>0</v>
      </c>
      <c r="J47" s="31"/>
    </row>
    <row r="48" spans="2:10" s="23" customFormat="1" ht="12.95" customHeight="1" x14ac:dyDescent="0.15">
      <c r="B48" s="37"/>
      <c r="C48" s="80" t="s">
        <v>3</v>
      </c>
      <c r="D48" s="31" t="s">
        <v>145</v>
      </c>
      <c r="E48" s="115">
        <v>9899373430</v>
      </c>
      <c r="F48" s="115">
        <v>15199794066</v>
      </c>
      <c r="G48" s="115">
        <v>14099364214</v>
      </c>
      <c r="H48" s="123">
        <v>5410002460</v>
      </c>
      <c r="I48" s="123">
        <f t="shared" si="1"/>
        <v>44608534170</v>
      </c>
      <c r="J48" s="31"/>
    </row>
    <row r="49" spans="2:10" s="82" customFormat="1" ht="12.95" customHeight="1" x14ac:dyDescent="0.15">
      <c r="B49" s="96"/>
      <c r="C49" s="94" t="s">
        <v>117</v>
      </c>
      <c r="D49" s="94"/>
      <c r="E49" s="122">
        <f>-SUM(E50:E53)</f>
        <v>-17818665130</v>
      </c>
      <c r="F49" s="122">
        <f>-SUM(F50:F53)</f>
        <v>-28488977814</v>
      </c>
      <c r="G49" s="122">
        <f>-SUM(G50:G53)</f>
        <v>3298318098</v>
      </c>
      <c r="H49" s="122">
        <f>-SUM(H50:H53)</f>
        <v>-3510952165</v>
      </c>
      <c r="I49" s="122">
        <f t="shared" si="1"/>
        <v>-46520277011</v>
      </c>
      <c r="J49" s="81"/>
    </row>
    <row r="50" spans="2:10" s="23" customFormat="1" ht="12.95" customHeight="1" x14ac:dyDescent="0.15">
      <c r="B50" s="37"/>
      <c r="C50" s="80" t="s">
        <v>115</v>
      </c>
      <c r="D50" s="31" t="s">
        <v>184</v>
      </c>
      <c r="E50" s="115">
        <v>3215687417</v>
      </c>
      <c r="F50" s="115">
        <v>1982341119</v>
      </c>
      <c r="G50" s="115">
        <v>2319827581</v>
      </c>
      <c r="H50" s="123">
        <v>-3073545730</v>
      </c>
      <c r="I50" s="123">
        <f t="shared" si="1"/>
        <v>4444310387</v>
      </c>
      <c r="J50" s="31"/>
    </row>
    <row r="51" spans="2:10" s="23" customFormat="1" ht="12.95" customHeight="1" x14ac:dyDescent="0.15">
      <c r="B51" s="37"/>
      <c r="C51" s="80" t="s">
        <v>1</v>
      </c>
      <c r="D51" s="31" t="s">
        <v>146</v>
      </c>
      <c r="E51" s="115">
        <v>187219060</v>
      </c>
      <c r="F51" s="115">
        <v>672369185</v>
      </c>
      <c r="G51" s="115">
        <v>913760513</v>
      </c>
      <c r="H51" s="123">
        <v>33351720</v>
      </c>
      <c r="I51" s="123">
        <f t="shared" si="1"/>
        <v>1806700478</v>
      </c>
      <c r="J51" s="31"/>
    </row>
    <row r="52" spans="2:10" s="23" customFormat="1" ht="12.95" customHeight="1" x14ac:dyDescent="0.15">
      <c r="B52" s="37"/>
      <c r="C52" s="80" t="s">
        <v>13</v>
      </c>
      <c r="D52" s="31" t="s">
        <v>147</v>
      </c>
      <c r="E52" s="115">
        <v>14415758653</v>
      </c>
      <c r="F52" s="115">
        <v>25834267510</v>
      </c>
      <c r="G52" s="115">
        <v>-6531906192</v>
      </c>
      <c r="H52" s="123">
        <v>61646175</v>
      </c>
      <c r="I52" s="123">
        <f t="shared" si="1"/>
        <v>33779766146</v>
      </c>
      <c r="J52" s="31"/>
    </row>
    <row r="53" spans="2:10" s="23" customFormat="1" ht="12.95" customHeight="1" x14ac:dyDescent="0.15">
      <c r="B53" s="37"/>
      <c r="C53" s="80" t="s">
        <v>2</v>
      </c>
      <c r="D53" s="22" t="s">
        <v>180</v>
      </c>
      <c r="E53" s="113" t="s">
        <v>294</v>
      </c>
      <c r="F53" s="113" t="s">
        <v>294</v>
      </c>
      <c r="G53" s="113" t="s">
        <v>294</v>
      </c>
      <c r="H53" s="123">
        <v>6489500000</v>
      </c>
      <c r="I53" s="113">
        <f t="shared" si="1"/>
        <v>6489500000</v>
      </c>
      <c r="J53" s="31"/>
    </row>
    <row r="54" spans="2:10" s="82" customFormat="1" ht="12.95" customHeight="1" x14ac:dyDescent="0.2">
      <c r="B54" s="96"/>
      <c r="C54" s="97" t="s">
        <v>134</v>
      </c>
      <c r="D54" s="98"/>
      <c r="E54" s="122">
        <f>SUM(E55:E61)</f>
        <v>-2072859427</v>
      </c>
      <c r="F54" s="122">
        <f>SUM(F55:F61)</f>
        <v>-2692593352</v>
      </c>
      <c r="G54" s="122">
        <f>SUM(G55:G61)</f>
        <v>-4647804115</v>
      </c>
      <c r="H54" s="122">
        <f>SUM(H55:H61)</f>
        <v>-13887723089</v>
      </c>
      <c r="I54" s="122">
        <f t="shared" si="1"/>
        <v>-23300979983</v>
      </c>
      <c r="J54" s="81"/>
    </row>
    <row r="55" spans="2:10" s="22" customFormat="1" ht="12.95" customHeight="1" x14ac:dyDescent="0.15">
      <c r="B55" s="37"/>
      <c r="C55" s="80" t="s">
        <v>115</v>
      </c>
      <c r="D55" s="22" t="s">
        <v>135</v>
      </c>
      <c r="E55" s="115">
        <v>147500961</v>
      </c>
      <c r="F55" s="115">
        <v>11582989</v>
      </c>
      <c r="G55" s="115">
        <v>-17096189</v>
      </c>
      <c r="H55" s="124">
        <v>195180</v>
      </c>
      <c r="I55" s="123">
        <f t="shared" si="1"/>
        <v>142182941</v>
      </c>
      <c r="J55" s="31"/>
    </row>
    <row r="56" spans="2:10" s="22" customFormat="1" ht="12.95" customHeight="1" x14ac:dyDescent="0.15">
      <c r="B56" s="37"/>
      <c r="C56" s="80" t="s">
        <v>1</v>
      </c>
      <c r="D56" s="22" t="s">
        <v>136</v>
      </c>
      <c r="E56" s="115">
        <v>-2932975106</v>
      </c>
      <c r="F56" s="115">
        <v>-2362190695</v>
      </c>
      <c r="G56" s="115">
        <v>-3920235497</v>
      </c>
      <c r="H56" s="123">
        <v>-2500838085</v>
      </c>
      <c r="I56" s="123">
        <f t="shared" si="1"/>
        <v>-11716239383</v>
      </c>
      <c r="J56" s="31"/>
    </row>
    <row r="57" spans="2:10" s="22" customFormat="1" ht="12.95" customHeight="1" x14ac:dyDescent="0.15">
      <c r="B57" s="37"/>
      <c r="C57" s="80" t="s">
        <v>13</v>
      </c>
      <c r="D57" s="22" t="s">
        <v>181</v>
      </c>
      <c r="E57" s="113" t="s">
        <v>294</v>
      </c>
      <c r="F57" s="113" t="s">
        <v>294</v>
      </c>
      <c r="G57" s="113" t="s">
        <v>294</v>
      </c>
      <c r="H57" s="123">
        <v>-8893886209</v>
      </c>
      <c r="I57" s="123">
        <f t="shared" si="1"/>
        <v>-8893886209</v>
      </c>
      <c r="J57" s="31"/>
    </row>
    <row r="58" spans="2:10" s="22" customFormat="1" ht="12.95" customHeight="1" x14ac:dyDescent="0.15">
      <c r="B58" s="37"/>
      <c r="C58" s="80" t="s">
        <v>2</v>
      </c>
      <c r="D58" s="22" t="s">
        <v>182</v>
      </c>
      <c r="E58" s="113" t="s">
        <v>294</v>
      </c>
      <c r="F58" s="113" t="s">
        <v>294</v>
      </c>
      <c r="G58" s="113" t="s">
        <v>294</v>
      </c>
      <c r="H58" s="123">
        <v>632906524</v>
      </c>
      <c r="I58" s="113">
        <f t="shared" si="1"/>
        <v>632906524</v>
      </c>
      <c r="J58" s="31"/>
    </row>
    <row r="59" spans="2:10" s="22" customFormat="1" ht="12.95" customHeight="1" x14ac:dyDescent="0.15">
      <c r="B59" s="37"/>
      <c r="C59" s="80" t="s">
        <v>3</v>
      </c>
      <c r="D59" s="22" t="s">
        <v>183</v>
      </c>
      <c r="E59" s="113" t="s">
        <v>294</v>
      </c>
      <c r="F59" s="115">
        <v>-341985646</v>
      </c>
      <c r="G59" s="113" t="s">
        <v>294</v>
      </c>
      <c r="H59" s="123" t="s">
        <v>294</v>
      </c>
      <c r="I59" s="123">
        <f t="shared" si="1"/>
        <v>-341985646</v>
      </c>
      <c r="J59" s="31"/>
    </row>
    <row r="60" spans="2:10" s="22" customFormat="1" ht="12.95" customHeight="1" x14ac:dyDescent="0.15">
      <c r="B60" s="37"/>
      <c r="C60" s="80" t="s">
        <v>4</v>
      </c>
      <c r="D60" s="22" t="s">
        <v>295</v>
      </c>
      <c r="E60" s="113">
        <v>712614718</v>
      </c>
      <c r="F60" s="113" t="s">
        <v>294</v>
      </c>
      <c r="G60" s="115">
        <v>-1</v>
      </c>
      <c r="H60" s="123" t="s">
        <v>294</v>
      </c>
      <c r="I60" s="113">
        <f t="shared" si="1"/>
        <v>712614717</v>
      </c>
      <c r="J60" s="31"/>
    </row>
    <row r="61" spans="2:10" s="22" customFormat="1" ht="12.95" customHeight="1" x14ac:dyDescent="0.15">
      <c r="B61" s="37"/>
      <c r="C61" s="80" t="s">
        <v>16</v>
      </c>
      <c r="D61" s="22" t="s">
        <v>197</v>
      </c>
      <c r="E61" s="113" t="s">
        <v>294</v>
      </c>
      <c r="F61" s="113" t="s">
        <v>294</v>
      </c>
      <c r="G61" s="115">
        <v>-710472428</v>
      </c>
      <c r="H61" s="123">
        <v>-3126100499</v>
      </c>
      <c r="I61" s="123">
        <f t="shared" si="1"/>
        <v>-3836572927</v>
      </c>
      <c r="J61" s="31"/>
    </row>
    <row r="62" spans="2:10" s="82" customFormat="1" ht="12.95" customHeight="1" x14ac:dyDescent="0.2">
      <c r="B62" s="96"/>
      <c r="C62" s="99" t="s">
        <v>31</v>
      </c>
      <c r="D62" s="94"/>
      <c r="E62" s="114">
        <f>SUM(E63:E69)</f>
        <v>34954291366</v>
      </c>
      <c r="F62" s="114">
        <f>SUM(F63:F69)</f>
        <v>13411604543</v>
      </c>
      <c r="G62" s="114">
        <f>SUM(G63:G69)</f>
        <v>407425225036</v>
      </c>
      <c r="H62" s="114">
        <f>SUM(H63:H69)</f>
        <v>23238187323</v>
      </c>
      <c r="I62" s="114">
        <f t="shared" si="1"/>
        <v>479029308268</v>
      </c>
      <c r="J62" s="81"/>
    </row>
    <row r="63" spans="2:10" s="23" customFormat="1" ht="12.95" customHeight="1" x14ac:dyDescent="0.15">
      <c r="B63" s="37"/>
      <c r="C63" s="80" t="s">
        <v>115</v>
      </c>
      <c r="D63" s="31" t="s">
        <v>143</v>
      </c>
      <c r="E63" s="115">
        <v>15127355701</v>
      </c>
      <c r="F63" s="115">
        <v>3684995435</v>
      </c>
      <c r="G63" s="115">
        <v>14523641711</v>
      </c>
      <c r="H63" s="115">
        <v>19969141705</v>
      </c>
      <c r="I63" s="123">
        <f t="shared" si="1"/>
        <v>53305134552</v>
      </c>
      <c r="J63" s="31"/>
    </row>
    <row r="64" spans="2:10" s="23" customFormat="1" ht="12.95" customHeight="1" x14ac:dyDescent="0.15">
      <c r="B64" s="37"/>
      <c r="C64" s="80" t="s">
        <v>1</v>
      </c>
      <c r="D64" s="31" t="s">
        <v>120</v>
      </c>
      <c r="E64" s="115">
        <v>101502956</v>
      </c>
      <c r="F64" s="115">
        <v>294775507</v>
      </c>
      <c r="G64" s="115">
        <v>200758755</v>
      </c>
      <c r="H64" s="115">
        <v>213989649</v>
      </c>
      <c r="I64" s="123">
        <f t="shared" si="1"/>
        <v>811026867</v>
      </c>
      <c r="J64" s="31"/>
    </row>
    <row r="65" spans="2:10" s="23" customFormat="1" ht="12.95" customHeight="1" x14ac:dyDescent="0.15">
      <c r="B65" s="37"/>
      <c r="C65" s="80" t="s">
        <v>13</v>
      </c>
      <c r="D65" s="31" t="s">
        <v>158</v>
      </c>
      <c r="E65" s="113">
        <v>17254566484</v>
      </c>
      <c r="F65" s="113">
        <v>8422465432</v>
      </c>
      <c r="G65" s="115">
        <v>33812274121</v>
      </c>
      <c r="H65" s="115">
        <v>2858293899</v>
      </c>
      <c r="I65" s="113">
        <f t="shared" si="1"/>
        <v>62347599936</v>
      </c>
      <c r="J65" s="31"/>
    </row>
    <row r="66" spans="2:10" s="23" customFormat="1" ht="12.95" customHeight="1" x14ac:dyDescent="0.15">
      <c r="B66" s="37"/>
      <c r="C66" s="80" t="s">
        <v>2</v>
      </c>
      <c r="D66" s="31" t="s">
        <v>298</v>
      </c>
      <c r="E66" s="113" t="s">
        <v>294</v>
      </c>
      <c r="F66" s="113" t="s">
        <v>294</v>
      </c>
      <c r="G66" s="113" t="s">
        <v>294</v>
      </c>
      <c r="H66" s="115" t="s">
        <v>294</v>
      </c>
      <c r="I66" s="113">
        <f t="shared" si="1"/>
        <v>0</v>
      </c>
      <c r="J66" s="31"/>
    </row>
    <row r="67" spans="2:10" s="23" customFormat="1" ht="12.95" customHeight="1" x14ac:dyDescent="0.15">
      <c r="B67" s="37"/>
      <c r="C67" s="80" t="s">
        <v>3</v>
      </c>
      <c r="D67" s="31" t="s">
        <v>297</v>
      </c>
      <c r="E67" s="113" t="s">
        <v>294</v>
      </c>
      <c r="F67" s="113" t="s">
        <v>294</v>
      </c>
      <c r="G67" s="113" t="s">
        <v>294</v>
      </c>
      <c r="H67" s="115" t="s">
        <v>294</v>
      </c>
      <c r="I67" s="113">
        <f>SUM(E67:H67)</f>
        <v>0</v>
      </c>
      <c r="J67" s="31"/>
    </row>
    <row r="68" spans="2:10" s="23" customFormat="1" ht="12.95" customHeight="1" x14ac:dyDescent="0.15">
      <c r="B68" s="37"/>
      <c r="C68" s="80" t="s">
        <v>4</v>
      </c>
      <c r="D68" s="31" t="s">
        <v>302</v>
      </c>
      <c r="E68" s="113" t="s">
        <v>294</v>
      </c>
      <c r="F68" s="113" t="s">
        <v>294</v>
      </c>
      <c r="G68" s="115">
        <v>355875787725</v>
      </c>
      <c r="H68" s="115">
        <v>-598000000</v>
      </c>
      <c r="I68" s="123">
        <f>SUM(E68:H68)</f>
        <v>355277787725</v>
      </c>
      <c r="J68" s="31"/>
    </row>
    <row r="69" spans="2:10" s="23" customFormat="1" ht="12.95" customHeight="1" x14ac:dyDescent="0.15">
      <c r="B69" s="37"/>
      <c r="C69" s="80" t="s">
        <v>16</v>
      </c>
      <c r="D69" s="31" t="s">
        <v>121</v>
      </c>
      <c r="E69" s="115">
        <v>2470866225</v>
      </c>
      <c r="F69" s="115">
        <v>1009368169</v>
      </c>
      <c r="G69" s="115">
        <v>3012762724</v>
      </c>
      <c r="H69" s="115">
        <v>794762070</v>
      </c>
      <c r="I69" s="123">
        <f>SUM(E69:H69)</f>
        <v>7287759188</v>
      </c>
      <c r="J69" s="31"/>
    </row>
    <row r="70" spans="2:10" s="82" customFormat="1" ht="12.95" customHeight="1" x14ac:dyDescent="0.2">
      <c r="B70" s="96"/>
      <c r="C70" s="99" t="s">
        <v>32</v>
      </c>
      <c r="D70" s="94"/>
      <c r="E70" s="114">
        <f>-SUM(E71:E81)</f>
        <v>-16254806102</v>
      </c>
      <c r="F70" s="114">
        <f>-SUM(F71:F81)</f>
        <v>-60822234361</v>
      </c>
      <c r="G70" s="114">
        <f>-SUM(G71:G81)</f>
        <v>3558572803</v>
      </c>
      <c r="H70" s="114">
        <f>-SUM(H71:H81)</f>
        <v>-6444982036</v>
      </c>
      <c r="I70" s="114">
        <f t="shared" si="1"/>
        <v>-79963449696</v>
      </c>
      <c r="J70" s="81"/>
    </row>
    <row r="71" spans="2:10" s="23" customFormat="1" ht="12.95" customHeight="1" x14ac:dyDescent="0.15">
      <c r="B71" s="37"/>
      <c r="C71" s="80" t="s">
        <v>115</v>
      </c>
      <c r="D71" s="31" t="s">
        <v>143</v>
      </c>
      <c r="E71" s="115">
        <v>7285060390</v>
      </c>
      <c r="F71" s="115">
        <v>56532160366</v>
      </c>
      <c r="G71" s="115">
        <v>-4456613882</v>
      </c>
      <c r="H71" s="115">
        <v>2312611272</v>
      </c>
      <c r="I71" s="123">
        <f t="shared" si="1"/>
        <v>61673218146</v>
      </c>
      <c r="J71" s="31"/>
    </row>
    <row r="72" spans="2:10" s="23" customFormat="1" ht="12.95" customHeight="1" x14ac:dyDescent="0.15">
      <c r="B72" s="37"/>
      <c r="C72" s="80" t="s">
        <v>1</v>
      </c>
      <c r="D72" s="31" t="s">
        <v>144</v>
      </c>
      <c r="E72" s="115">
        <v>469000000</v>
      </c>
      <c r="F72" s="115">
        <v>589209000</v>
      </c>
      <c r="G72" s="115">
        <v>523000000</v>
      </c>
      <c r="H72" s="115">
        <v>545000000</v>
      </c>
      <c r="I72" s="123">
        <f t="shared" si="1"/>
        <v>2126209000</v>
      </c>
      <c r="J72" s="31"/>
    </row>
    <row r="73" spans="2:10" s="23" customFormat="1" ht="12.95" customHeight="1" x14ac:dyDescent="0.15">
      <c r="B73" s="37"/>
      <c r="C73" s="80" t="s">
        <v>13</v>
      </c>
      <c r="D73" s="31" t="s">
        <v>153</v>
      </c>
      <c r="E73" s="113" t="s">
        <v>294</v>
      </c>
      <c r="F73" s="115">
        <v>13000</v>
      </c>
      <c r="G73" s="113" t="s">
        <v>294</v>
      </c>
      <c r="H73" s="115">
        <v>42083004</v>
      </c>
      <c r="I73" s="113">
        <f t="shared" si="1"/>
        <v>42096004</v>
      </c>
      <c r="J73" s="31"/>
    </row>
    <row r="74" spans="2:10" s="23" customFormat="1" ht="12.95" customHeight="1" x14ac:dyDescent="0.15">
      <c r="B74" s="37"/>
      <c r="C74" s="80" t="s">
        <v>2</v>
      </c>
      <c r="D74" s="31" t="s">
        <v>187</v>
      </c>
      <c r="E74" s="113" t="s">
        <v>294</v>
      </c>
      <c r="F74" s="115">
        <v>131966428</v>
      </c>
      <c r="G74" s="113" t="s">
        <v>294</v>
      </c>
      <c r="H74" s="115" t="s">
        <v>294</v>
      </c>
      <c r="I74" s="113">
        <f t="shared" si="1"/>
        <v>131966428</v>
      </c>
      <c r="J74" s="31"/>
    </row>
    <row r="75" spans="2:10" s="23" customFormat="1" ht="12.95" customHeight="1" x14ac:dyDescent="0.15">
      <c r="B75" s="37"/>
      <c r="C75" s="80" t="s">
        <v>3</v>
      </c>
      <c r="D75" s="31" t="s">
        <v>149</v>
      </c>
      <c r="E75" s="115">
        <v>3645781</v>
      </c>
      <c r="F75" s="115">
        <v>73404553</v>
      </c>
      <c r="G75" s="115">
        <v>95650235</v>
      </c>
      <c r="H75" s="115">
        <v>163117222</v>
      </c>
      <c r="I75" s="123">
        <f t="shared" si="1"/>
        <v>335817791</v>
      </c>
      <c r="J75" s="31"/>
    </row>
    <row r="76" spans="2:10" s="23" customFormat="1" ht="12.95" customHeight="1" x14ac:dyDescent="0.15">
      <c r="B76" s="37"/>
      <c r="C76" s="80" t="s">
        <v>4</v>
      </c>
      <c r="D76" s="31" t="s">
        <v>191</v>
      </c>
      <c r="E76" s="113" t="s">
        <v>294</v>
      </c>
      <c r="F76" s="113">
        <v>53463</v>
      </c>
      <c r="G76" s="113" t="s">
        <v>294</v>
      </c>
      <c r="H76" s="115" t="s">
        <v>294</v>
      </c>
      <c r="I76" s="113">
        <f t="shared" si="1"/>
        <v>53463</v>
      </c>
      <c r="J76" s="31"/>
    </row>
    <row r="77" spans="2:10" s="23" customFormat="1" ht="12.95" customHeight="1" x14ac:dyDescent="0.15">
      <c r="B77" s="37"/>
      <c r="C77" s="80" t="s">
        <v>16</v>
      </c>
      <c r="D77" s="31" t="s">
        <v>150</v>
      </c>
      <c r="E77" s="113" t="s">
        <v>294</v>
      </c>
      <c r="F77" s="113" t="s">
        <v>294</v>
      </c>
      <c r="G77" s="113" t="s">
        <v>294</v>
      </c>
      <c r="H77" s="115" t="s">
        <v>294</v>
      </c>
      <c r="I77" s="113">
        <f t="shared" si="1"/>
        <v>0</v>
      </c>
      <c r="J77" s="31"/>
    </row>
    <row r="78" spans="2:10" s="23" customFormat="1" ht="12.95" customHeight="1" x14ac:dyDescent="0.15">
      <c r="B78" s="37"/>
      <c r="C78" s="80" t="s">
        <v>17</v>
      </c>
      <c r="D78" s="31" t="s">
        <v>155</v>
      </c>
      <c r="E78" s="113" t="s">
        <v>294</v>
      </c>
      <c r="F78" s="113" t="s">
        <v>294</v>
      </c>
      <c r="G78" s="113" t="s">
        <v>294</v>
      </c>
      <c r="H78" s="115" t="s">
        <v>294</v>
      </c>
      <c r="I78" s="113">
        <f t="shared" si="1"/>
        <v>0</v>
      </c>
      <c r="J78" s="31"/>
    </row>
    <row r="79" spans="2:10" s="23" customFormat="1" ht="12.95" customHeight="1" x14ac:dyDescent="0.15">
      <c r="B79" s="37"/>
      <c r="C79" s="80" t="s">
        <v>18</v>
      </c>
      <c r="D79" s="31" t="s">
        <v>154</v>
      </c>
      <c r="E79" s="115">
        <v>717355548</v>
      </c>
      <c r="F79" s="115">
        <v>-130281308</v>
      </c>
      <c r="G79" s="115">
        <v>626349172</v>
      </c>
      <c r="H79" s="115">
        <v>194219628</v>
      </c>
      <c r="I79" s="123">
        <f t="shared" si="1"/>
        <v>1407643040</v>
      </c>
      <c r="J79" s="31"/>
    </row>
    <row r="80" spans="2:10" s="23" customFormat="1" ht="12.95" customHeight="1" x14ac:dyDescent="0.15">
      <c r="B80" s="37"/>
      <c r="C80" s="80" t="s">
        <v>19</v>
      </c>
      <c r="D80" s="31" t="s">
        <v>159</v>
      </c>
      <c r="E80" s="115">
        <v>7771929985</v>
      </c>
      <c r="F80" s="113">
        <v>511753849</v>
      </c>
      <c r="G80" s="115">
        <v>-378730385</v>
      </c>
      <c r="H80" s="115">
        <v>50451792</v>
      </c>
      <c r="I80" s="123">
        <f t="shared" si="1"/>
        <v>7955405241</v>
      </c>
      <c r="J80" s="31"/>
    </row>
    <row r="81" spans="2:10" s="23" customFormat="1" ht="12.95" customHeight="1" x14ac:dyDescent="0.15">
      <c r="B81" s="37"/>
      <c r="C81" s="80" t="s">
        <v>5</v>
      </c>
      <c r="D81" s="31" t="s">
        <v>122</v>
      </c>
      <c r="E81" s="115">
        <v>7814398</v>
      </c>
      <c r="F81" s="115">
        <v>3113955010</v>
      </c>
      <c r="G81" s="115">
        <v>31772057</v>
      </c>
      <c r="H81" s="115">
        <v>3137499118</v>
      </c>
      <c r="I81" s="123">
        <f t="shared" si="1"/>
        <v>6291040583</v>
      </c>
      <c r="J81" s="31"/>
    </row>
    <row r="82" spans="2:10" s="32" customFormat="1" ht="12.95" customHeight="1" x14ac:dyDescent="0.2">
      <c r="B82" s="90" t="s">
        <v>130</v>
      </c>
      <c r="C82" s="91" t="s">
        <v>114</v>
      </c>
      <c r="D82" s="92"/>
      <c r="E82" s="119">
        <f>E40+E42</f>
        <v>31251612680</v>
      </c>
      <c r="F82" s="119">
        <f>F40+F42</f>
        <v>-33286949518</v>
      </c>
      <c r="G82" s="119">
        <f>G40+G42</f>
        <v>435145486735</v>
      </c>
      <c r="H82" s="119">
        <f>H40+H42</f>
        <v>28247899451</v>
      </c>
      <c r="I82" s="119">
        <f t="shared" si="1"/>
        <v>461358049348</v>
      </c>
      <c r="J82" s="39"/>
    </row>
    <row r="83" spans="2:10" s="32" customFormat="1" ht="12.95" customHeight="1" x14ac:dyDescent="0.15">
      <c r="B83" s="96"/>
      <c r="C83" s="94" t="s">
        <v>142</v>
      </c>
      <c r="D83" s="95"/>
      <c r="E83" s="121">
        <f>E82/E7</f>
        <v>8.6743158173450505E-2</v>
      </c>
      <c r="F83" s="121">
        <f>F82/F7</f>
        <v>-8.7048983244083375E-2</v>
      </c>
      <c r="G83" s="121">
        <f>G82/G7</f>
        <v>1.2086162203231179</v>
      </c>
      <c r="H83" s="121">
        <f>H82/H7</f>
        <v>6.9882819887366179E-2</v>
      </c>
      <c r="I83" s="121">
        <f>I82/I7</f>
        <v>0.30615858731354051</v>
      </c>
      <c r="J83" s="29"/>
    </row>
    <row r="84" spans="2:10" s="23" customFormat="1" ht="12.95" customHeight="1" x14ac:dyDescent="0.15">
      <c r="B84" s="90" t="s">
        <v>131</v>
      </c>
      <c r="C84" s="91" t="s">
        <v>29</v>
      </c>
      <c r="D84" s="91"/>
      <c r="E84" s="120">
        <v>-6255158911</v>
      </c>
      <c r="F84" s="120">
        <v>2666031200</v>
      </c>
      <c r="G84" s="120">
        <v>87785081631</v>
      </c>
      <c r="H84" s="120">
        <v>29740541160</v>
      </c>
      <c r="I84" s="120">
        <f>SUM(E84:H84)</f>
        <v>113936495080</v>
      </c>
      <c r="J84" s="31"/>
    </row>
    <row r="85" spans="2:10" s="22" customFormat="1" ht="12.95" customHeight="1" x14ac:dyDescent="0.15">
      <c r="B85" s="90" t="s">
        <v>132</v>
      </c>
      <c r="C85" s="91" t="s">
        <v>79</v>
      </c>
      <c r="D85" s="91"/>
      <c r="E85" s="125">
        <f>E82-E84</f>
        <v>37506771591</v>
      </c>
      <c r="F85" s="125">
        <f>F82-F84</f>
        <v>-35952980718</v>
      </c>
      <c r="G85" s="125">
        <f>G82-G84</f>
        <v>347360405104</v>
      </c>
      <c r="H85" s="125">
        <f>H82-H84</f>
        <v>-1492641709</v>
      </c>
      <c r="I85" s="125">
        <f t="shared" si="1"/>
        <v>347421554268</v>
      </c>
      <c r="J85" s="31"/>
    </row>
    <row r="86" spans="2:10" s="23" customFormat="1" ht="12.95" customHeight="1" x14ac:dyDescent="0.15">
      <c r="B86" s="38"/>
      <c r="C86" s="81" t="s">
        <v>80</v>
      </c>
      <c r="D86" s="31"/>
      <c r="E86" s="115">
        <v>37760151460</v>
      </c>
      <c r="F86" s="115">
        <v>-35411630270</v>
      </c>
      <c r="G86" s="115">
        <v>346699047208</v>
      </c>
      <c r="H86" s="123">
        <v>-2377167164</v>
      </c>
      <c r="I86" s="123">
        <f t="shared" si="1"/>
        <v>346670401234</v>
      </c>
      <c r="J86" s="31"/>
    </row>
    <row r="87" spans="2:10" s="23" customFormat="1" ht="12.95" customHeight="1" x14ac:dyDescent="0.15">
      <c r="B87" s="38"/>
      <c r="C87" s="81" t="s">
        <v>113</v>
      </c>
      <c r="D87" s="31"/>
      <c r="E87" s="115">
        <v>-253379869</v>
      </c>
      <c r="F87" s="115">
        <v>-541350448</v>
      </c>
      <c r="G87" s="115">
        <v>661357896</v>
      </c>
      <c r="H87" s="123">
        <v>884525455</v>
      </c>
      <c r="I87" s="123">
        <f t="shared" si="1"/>
        <v>751153034</v>
      </c>
      <c r="J87" s="31"/>
    </row>
    <row r="88" spans="2:10" s="47" customFormat="1" ht="6.75" customHeight="1" x14ac:dyDescent="0.25">
      <c r="B88" s="41"/>
      <c r="C88" s="42"/>
      <c r="D88" s="43"/>
      <c r="E88" s="19"/>
      <c r="F88" s="44"/>
      <c r="G88" s="44"/>
      <c r="H88" s="44"/>
      <c r="I88" s="45"/>
      <c r="J88" s="46"/>
    </row>
    <row r="89" spans="2:10" s="55" customFormat="1" ht="15" customHeight="1" x14ac:dyDescent="0.25">
      <c r="B89" s="48"/>
      <c r="C89" s="49"/>
      <c r="D89" s="50"/>
      <c r="E89" s="51"/>
      <c r="F89" s="52"/>
      <c r="G89" s="52"/>
      <c r="H89" s="52"/>
      <c r="I89" s="53"/>
      <c r="J89" s="54"/>
    </row>
    <row r="90" spans="2:10" s="55" customFormat="1" ht="15" customHeight="1" x14ac:dyDescent="0.25">
      <c r="B90" s="48"/>
      <c r="C90" s="49"/>
      <c r="D90" s="50"/>
      <c r="E90" s="51"/>
      <c r="F90" s="52"/>
      <c r="G90" s="52"/>
      <c r="H90" s="52"/>
      <c r="I90" s="53"/>
      <c r="J90" s="54"/>
    </row>
    <row r="91" spans="2:10" s="54" customFormat="1" ht="15" customHeight="1" x14ac:dyDescent="0.25">
      <c r="B91" s="48"/>
      <c r="C91" s="49"/>
      <c r="D91" s="50"/>
      <c r="E91" s="51"/>
      <c r="F91" s="56"/>
      <c r="G91" s="56"/>
      <c r="H91" s="56"/>
      <c r="I91" s="53"/>
    </row>
  </sheetData>
  <mergeCells count="3">
    <mergeCell ref="B4:D4"/>
    <mergeCell ref="B2:I2"/>
    <mergeCell ref="B3:I3"/>
  </mergeCells>
  <phoneticPr fontId="3" type="noConversion"/>
  <pageMargins left="0.25" right="0.25" top="0.75" bottom="0.75" header="0.3" footer="0.3"/>
  <pageSetup paperSize="9" scale="10" orientation="portrait" r:id="rId1"/>
  <headerFooter alignWithMargins="0"/>
  <ignoredErrors>
    <ignoredError sqref="C88:D114 D82 C84 D8 D84:D87 C9:C39 C44:C53 C70:C81 C55:C65 C66:C69" numberStoredAsText="1"/>
    <ignoredError sqref="I83 I41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076DF-1CF3-44A5-A668-6B5579C349BC}">
  <sheetPr>
    <pageSetUpPr fitToPage="1"/>
  </sheetPr>
  <dimension ref="B1:K24"/>
  <sheetViews>
    <sheetView showGridLines="0" zoomScaleNormal="100" zoomScaleSheetLayoutView="130" workbookViewId="0"/>
  </sheetViews>
  <sheetFormatPr defaultRowHeight="12.95" customHeight="1" x14ac:dyDescent="0.2"/>
  <cols>
    <col min="1" max="1" width="3.109375" style="2" customWidth="1"/>
    <col min="2" max="2" width="24.6640625" style="3" customWidth="1"/>
    <col min="3" max="6" width="12.77734375" style="3" customWidth="1"/>
    <col min="7" max="7" width="14.6640625" style="3" customWidth="1"/>
    <col min="8" max="8" width="3" style="2" customWidth="1"/>
    <col min="9" max="16384" width="8.88671875" style="2"/>
  </cols>
  <sheetData>
    <row r="1" spans="2:11" s="11" customFormat="1" ht="12.95" customHeight="1" x14ac:dyDescent="0.2">
      <c r="B1" s="12"/>
      <c r="C1" s="12"/>
      <c r="D1" s="12"/>
      <c r="E1" s="12"/>
      <c r="F1" s="12"/>
      <c r="G1" s="12"/>
    </row>
    <row r="2" spans="2:11" s="100" customFormat="1" ht="19.5" customHeight="1" x14ac:dyDescent="0.25">
      <c r="B2" s="220" t="s">
        <v>195</v>
      </c>
      <c r="C2" s="221"/>
      <c r="D2" s="221"/>
      <c r="E2" s="221"/>
      <c r="F2" s="221"/>
      <c r="G2" s="221"/>
    </row>
    <row r="3" spans="2:11" s="11" customFormat="1" ht="13.5" customHeight="1" x14ac:dyDescent="0.2">
      <c r="B3" s="222" t="s">
        <v>83</v>
      </c>
      <c r="C3" s="223"/>
      <c r="D3" s="223"/>
      <c r="E3" s="223"/>
      <c r="F3" s="223"/>
      <c r="G3" s="223"/>
    </row>
    <row r="4" spans="2:11" s="11" customFormat="1" ht="13.5" customHeight="1" x14ac:dyDescent="0.2">
      <c r="B4" s="222" t="s">
        <v>304</v>
      </c>
      <c r="C4" s="223"/>
      <c r="D4" s="223"/>
      <c r="E4" s="223"/>
      <c r="F4" s="223"/>
      <c r="G4" s="223"/>
    </row>
    <row r="5" spans="2:11" s="11" customFormat="1" ht="12.75" customHeight="1" x14ac:dyDescent="0.2">
      <c r="B5" s="12"/>
      <c r="C5" s="12"/>
      <c r="D5" s="12"/>
      <c r="E5" s="12"/>
      <c r="F5" s="12"/>
      <c r="G5" s="12"/>
    </row>
    <row r="6" spans="2:11" s="11" customFormat="1" ht="12.95" customHeight="1" x14ac:dyDescent="0.2">
      <c r="B6" s="12"/>
      <c r="C6" s="12"/>
      <c r="D6" s="12"/>
      <c r="E6" s="12"/>
      <c r="F6" s="12"/>
      <c r="G6" s="12"/>
    </row>
    <row r="7" spans="2:11" s="11" customFormat="1" ht="12.95" customHeight="1" x14ac:dyDescent="0.2">
      <c r="B7" s="101"/>
      <c r="C7" s="12"/>
      <c r="D7" s="12"/>
      <c r="E7" s="12"/>
      <c r="F7" s="12"/>
      <c r="G7" s="102" t="s">
        <v>105</v>
      </c>
    </row>
    <row r="8" spans="2:11" s="11" customFormat="1" ht="12.95" customHeight="1" x14ac:dyDescent="0.2">
      <c r="B8" s="103"/>
      <c r="C8" s="195" t="s">
        <v>92</v>
      </c>
      <c r="D8" s="195" t="s">
        <v>93</v>
      </c>
      <c r="E8" s="195" t="s">
        <v>94</v>
      </c>
      <c r="F8" s="195" t="s">
        <v>95</v>
      </c>
      <c r="G8" s="196" t="s">
        <v>0</v>
      </c>
    </row>
    <row r="9" spans="2:11" s="130" customFormat="1" ht="12.95" customHeight="1" x14ac:dyDescent="0.2">
      <c r="B9" s="197" t="s">
        <v>284</v>
      </c>
      <c r="C9" s="204">
        <v>203682.54</v>
      </c>
      <c r="D9" s="198">
        <v>216737.98</v>
      </c>
      <c r="E9" s="198">
        <v>195919.23</v>
      </c>
      <c r="F9" s="198">
        <v>178070.39999999999</v>
      </c>
      <c r="G9" s="198">
        <v>794410.16</v>
      </c>
      <c r="K9" s="209"/>
    </row>
    <row r="10" spans="2:11" s="130" customFormat="1" ht="12.95" customHeight="1" x14ac:dyDescent="0.2">
      <c r="B10" s="199" t="s">
        <v>285</v>
      </c>
      <c r="C10" s="129">
        <v>112709.92</v>
      </c>
      <c r="D10" s="128">
        <v>121110.87</v>
      </c>
      <c r="E10" s="200">
        <v>105339.19</v>
      </c>
      <c r="F10" s="200">
        <v>93816.91</v>
      </c>
      <c r="G10" s="200">
        <v>432976.9</v>
      </c>
      <c r="K10" s="209"/>
    </row>
    <row r="11" spans="2:11" s="130" customFormat="1" ht="12.95" customHeight="1" x14ac:dyDescent="0.2">
      <c r="B11" s="199" t="s">
        <v>286</v>
      </c>
      <c r="C11" s="129">
        <v>37875.61</v>
      </c>
      <c r="D11" s="128">
        <v>47986.81</v>
      </c>
      <c r="E11" s="200">
        <v>47170.05</v>
      </c>
      <c r="F11" s="200">
        <v>45315.23</v>
      </c>
      <c r="G11" s="200">
        <v>178347.69</v>
      </c>
      <c r="K11" s="209"/>
    </row>
    <row r="12" spans="2:11" s="130" customFormat="1" ht="12.95" customHeight="1" x14ac:dyDescent="0.2">
      <c r="B12" s="199" t="s">
        <v>287</v>
      </c>
      <c r="C12" s="129">
        <v>53097.02</v>
      </c>
      <c r="D12" s="201">
        <v>47640.31</v>
      </c>
      <c r="E12" s="200">
        <v>43409.98</v>
      </c>
      <c r="F12" s="200">
        <v>38938.26</v>
      </c>
      <c r="G12" s="200">
        <v>183085.57</v>
      </c>
      <c r="K12" s="209"/>
    </row>
    <row r="13" spans="2:11" s="130" customFormat="1" ht="12.95" customHeight="1" x14ac:dyDescent="0.2">
      <c r="B13" s="197" t="s">
        <v>293</v>
      </c>
      <c r="C13" s="204">
        <v>83326.53</v>
      </c>
      <c r="D13" s="198">
        <v>91718.3</v>
      </c>
      <c r="E13" s="198">
        <v>87746.35</v>
      </c>
      <c r="F13" s="198">
        <v>168151.02</v>
      </c>
      <c r="G13" s="198">
        <v>430942.2</v>
      </c>
      <c r="K13" s="209"/>
    </row>
    <row r="14" spans="2:11" s="130" customFormat="1" ht="12.95" customHeight="1" x14ac:dyDescent="0.2">
      <c r="B14" s="199" t="s">
        <v>288</v>
      </c>
      <c r="C14" s="129">
        <v>22299.67</v>
      </c>
      <c r="D14" s="128">
        <v>20736.939999999999</v>
      </c>
      <c r="E14" s="200">
        <v>25157.49</v>
      </c>
      <c r="F14" s="200">
        <v>25048.78</v>
      </c>
      <c r="G14" s="200">
        <v>93242.880000000005</v>
      </c>
      <c r="K14" s="209"/>
    </row>
    <row r="15" spans="2:11" s="130" customFormat="1" ht="12.95" customHeight="1" x14ac:dyDescent="0.2">
      <c r="B15" s="199" t="s">
        <v>289</v>
      </c>
      <c r="C15" s="129">
        <v>19088.93</v>
      </c>
      <c r="D15" s="128">
        <v>22708.49</v>
      </c>
      <c r="E15" s="200">
        <v>21609.67</v>
      </c>
      <c r="F15" s="200">
        <v>22866.26</v>
      </c>
      <c r="G15" s="200">
        <v>86273.35</v>
      </c>
      <c r="K15" s="209"/>
    </row>
    <row r="16" spans="2:11" s="130" customFormat="1" ht="12.95" customHeight="1" x14ac:dyDescent="0.2">
      <c r="B16" s="199" t="s">
        <v>290</v>
      </c>
      <c r="C16" s="129">
        <v>8499.4599999999991</v>
      </c>
      <c r="D16" s="128">
        <v>12983.58</v>
      </c>
      <c r="E16" s="200">
        <v>8995.32</v>
      </c>
      <c r="F16" s="200">
        <v>5325.79</v>
      </c>
      <c r="G16" s="200">
        <v>35804.15</v>
      </c>
      <c r="K16" s="209"/>
    </row>
    <row r="17" spans="2:11" s="130" customFormat="1" ht="12.95" customHeight="1" x14ac:dyDescent="0.2">
      <c r="B17" s="199" t="s">
        <v>291</v>
      </c>
      <c r="C17" s="129">
        <v>14179.48</v>
      </c>
      <c r="D17" s="128">
        <v>19485.91</v>
      </c>
      <c r="E17" s="200">
        <v>13596.39</v>
      </c>
      <c r="F17" s="200">
        <v>8609.23</v>
      </c>
      <c r="G17" s="200">
        <v>55871</v>
      </c>
      <c r="K17" s="209"/>
    </row>
    <row r="18" spans="2:11" s="130" customFormat="1" ht="12.95" customHeight="1" x14ac:dyDescent="0.2">
      <c r="B18" s="199" t="s">
        <v>292</v>
      </c>
      <c r="C18" s="129">
        <v>19258.990000000002</v>
      </c>
      <c r="D18" s="128">
        <v>15803.39</v>
      </c>
      <c r="E18" s="200">
        <v>18387.47</v>
      </c>
      <c r="F18" s="200">
        <v>28939.73</v>
      </c>
      <c r="G18" s="200">
        <v>82389.58</v>
      </c>
      <c r="K18" s="209"/>
    </row>
    <row r="19" spans="2:11" s="130" customFormat="1" ht="12.95" customHeight="1" x14ac:dyDescent="0.2">
      <c r="B19" s="199" t="s">
        <v>305</v>
      </c>
      <c r="C19" s="113" t="s">
        <v>306</v>
      </c>
      <c r="D19" s="113" t="s">
        <v>306</v>
      </c>
      <c r="E19" s="113" t="s">
        <v>306</v>
      </c>
      <c r="F19" s="200">
        <v>77361.240000000005</v>
      </c>
      <c r="G19" s="200">
        <v>77361.240000000005</v>
      </c>
      <c r="K19" s="209"/>
    </row>
    <row r="20" spans="2:11" s="130" customFormat="1" ht="12.95" customHeight="1" x14ac:dyDescent="0.2">
      <c r="B20" s="197" t="s">
        <v>194</v>
      </c>
      <c r="C20" s="204">
        <v>44954.76</v>
      </c>
      <c r="D20" s="198">
        <v>42251.6</v>
      </c>
      <c r="E20" s="198">
        <v>46783.17</v>
      </c>
      <c r="F20" s="198">
        <v>42391.43</v>
      </c>
      <c r="G20" s="198">
        <v>176380.96</v>
      </c>
      <c r="K20" s="209"/>
    </row>
    <row r="21" spans="2:11" s="130" customFormat="1" ht="12.95" customHeight="1" x14ac:dyDescent="0.2">
      <c r="B21" s="197" t="s">
        <v>193</v>
      </c>
      <c r="C21" s="204">
        <v>28313.71</v>
      </c>
      <c r="D21" s="202">
        <v>31685.439999999999</v>
      </c>
      <c r="E21" s="198">
        <v>29587.37</v>
      </c>
      <c r="F21" s="198">
        <v>15605.23</v>
      </c>
      <c r="G21" s="198">
        <v>105191.75</v>
      </c>
      <c r="K21" s="209"/>
    </row>
    <row r="22" spans="2:11" s="11" customFormat="1" ht="12.95" customHeight="1" x14ac:dyDescent="0.2">
      <c r="B22" s="103" t="s">
        <v>0</v>
      </c>
      <c r="C22" s="139">
        <v>360277.55</v>
      </c>
      <c r="D22" s="203">
        <v>382393.32</v>
      </c>
      <c r="E22" s="139">
        <v>360036.11</v>
      </c>
      <c r="F22" s="139">
        <v>404218.08</v>
      </c>
      <c r="G22" s="139">
        <v>1506925.07</v>
      </c>
      <c r="K22" s="209"/>
    </row>
    <row r="23" spans="2:11" s="11" customFormat="1" ht="12.95" customHeight="1" x14ac:dyDescent="0.2">
      <c r="B23" s="140" t="s">
        <v>308</v>
      </c>
      <c r="C23" s="13"/>
      <c r="D23" s="13"/>
      <c r="E23" s="12"/>
      <c r="F23" s="12"/>
      <c r="G23" s="12"/>
    </row>
    <row r="24" spans="2:11" ht="12.95" customHeight="1" x14ac:dyDescent="0.2">
      <c r="B24" s="140" t="s">
        <v>309</v>
      </c>
    </row>
  </sheetData>
  <mergeCells count="3">
    <mergeCell ref="B2:G2"/>
    <mergeCell ref="B3:G3"/>
    <mergeCell ref="B4:G4"/>
  </mergeCells>
  <phoneticPr fontId="3" type="noConversion"/>
  <hyperlinks>
    <hyperlink ref="B12" r:id="rId1" display="Lineage@" xr:uid="{DB7B3066-7B65-4F25-A90D-3928DB8F237B}"/>
  </hyperlinks>
  <pageMargins left="0.23622047244094491" right="0.27559055118110237" top="0.43307086614173229" bottom="0.98425196850393704" header="0.27559055118110237" footer="0.51181102362204722"/>
  <pageSetup paperSize="9" scale="89" orientation="portrait" r:id="rId2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8758B-E945-4A60-9A4E-A9CF5B965E75}">
  <sheetPr>
    <pageSetUpPr fitToPage="1"/>
  </sheetPr>
  <dimension ref="B1:K13"/>
  <sheetViews>
    <sheetView showGridLines="0" zoomScaleNormal="100" zoomScaleSheetLayoutView="130" workbookViewId="0"/>
  </sheetViews>
  <sheetFormatPr defaultRowHeight="14.25" x14ac:dyDescent="0.15"/>
  <cols>
    <col min="1" max="1" width="1.88671875" style="1" customWidth="1"/>
    <col min="2" max="2" width="27.21875" style="1" customWidth="1"/>
    <col min="3" max="5" width="12.109375" style="4" customWidth="1"/>
    <col min="6" max="6" width="12.21875" style="4" customWidth="1"/>
    <col min="7" max="7" width="12.109375" style="1" customWidth="1"/>
    <col min="8" max="8" width="2" style="1" customWidth="1"/>
    <col min="9" max="9" width="9.5546875" style="1" bestFit="1" customWidth="1"/>
    <col min="10" max="16384" width="8.88671875" style="1"/>
  </cols>
  <sheetData>
    <row r="1" spans="2:11" ht="12.95" customHeight="1" x14ac:dyDescent="0.15"/>
    <row r="2" spans="2:11" s="8" customFormat="1" ht="18" customHeight="1" x14ac:dyDescent="0.25">
      <c r="B2" s="224" t="s">
        <v>14</v>
      </c>
      <c r="C2" s="224"/>
      <c r="D2" s="224"/>
      <c r="E2" s="224"/>
      <c r="F2" s="224"/>
      <c r="G2" s="224"/>
    </row>
    <row r="3" spans="2:11" s="8" customFormat="1" ht="12.95" customHeight="1" x14ac:dyDescent="0.15">
      <c r="B3" s="225" t="s">
        <v>82</v>
      </c>
      <c r="C3" s="225"/>
      <c r="D3" s="225"/>
      <c r="E3" s="225"/>
      <c r="F3" s="225"/>
      <c r="G3" s="225"/>
    </row>
    <row r="4" spans="2:11" s="8" customFormat="1" ht="12.95" customHeight="1" x14ac:dyDescent="0.2">
      <c r="B4" s="222" t="s">
        <v>304</v>
      </c>
      <c r="C4" s="223"/>
      <c r="D4" s="223"/>
      <c r="E4" s="223"/>
      <c r="F4" s="223"/>
      <c r="G4" s="223"/>
    </row>
    <row r="5" spans="2:11" s="9" customFormat="1" ht="12.95" customHeight="1" x14ac:dyDescent="0.15">
      <c r="B5" s="10"/>
      <c r="C5" s="108"/>
      <c r="D5" s="109"/>
      <c r="E5" s="109"/>
      <c r="F5" s="102"/>
      <c r="G5" s="102" t="s">
        <v>106</v>
      </c>
    </row>
    <row r="6" spans="2:11" ht="12.95" customHeight="1" x14ac:dyDescent="0.15">
      <c r="B6" s="105"/>
      <c r="C6" s="195" t="s">
        <v>92</v>
      </c>
      <c r="D6" s="195" t="s">
        <v>93</v>
      </c>
      <c r="E6" s="106" t="s">
        <v>94</v>
      </c>
      <c r="F6" s="106" t="s">
        <v>95</v>
      </c>
      <c r="G6" s="106" t="s">
        <v>0</v>
      </c>
      <c r="H6"/>
    </row>
    <row r="7" spans="2:11" s="5" customFormat="1" ht="12.95" customHeight="1" x14ac:dyDescent="0.2">
      <c r="B7" s="107" t="s">
        <v>45</v>
      </c>
      <c r="C7" s="205">
        <v>187191.72</v>
      </c>
      <c r="D7" s="205">
        <v>190784.54</v>
      </c>
      <c r="E7" s="205">
        <v>199390.64</v>
      </c>
      <c r="F7" s="205">
        <v>197875.6</v>
      </c>
      <c r="G7" s="205">
        <v>775242.49</v>
      </c>
      <c r="H7"/>
    </row>
    <row r="8" spans="2:11" x14ac:dyDescent="0.2">
      <c r="B8" s="107" t="s">
        <v>165</v>
      </c>
      <c r="C8" s="205">
        <v>13329.19</v>
      </c>
      <c r="D8" s="205">
        <v>23378.42</v>
      </c>
      <c r="E8" s="205">
        <v>15991.55</v>
      </c>
      <c r="F8" s="205">
        <v>52877.4</v>
      </c>
      <c r="G8" s="205">
        <v>105576.55</v>
      </c>
      <c r="H8"/>
      <c r="K8" s="5"/>
    </row>
    <row r="9" spans="2:11" x14ac:dyDescent="0.2">
      <c r="B9" s="107" t="s">
        <v>30</v>
      </c>
      <c r="C9" s="205">
        <v>25147.25</v>
      </c>
      <c r="D9" s="205">
        <v>24724.73</v>
      </c>
      <c r="E9" s="205">
        <v>21397.29</v>
      </c>
      <c r="F9" s="205">
        <v>22281.14</v>
      </c>
      <c r="G9" s="205">
        <v>93550.41</v>
      </c>
      <c r="H9"/>
      <c r="K9" s="5"/>
    </row>
    <row r="10" spans="2:11" x14ac:dyDescent="0.2">
      <c r="B10" s="107" t="s">
        <v>156</v>
      </c>
      <c r="C10" s="205">
        <v>129389.46</v>
      </c>
      <c r="D10" s="205">
        <v>128426.99</v>
      </c>
      <c r="E10" s="205">
        <v>130723.65</v>
      </c>
      <c r="F10" s="205">
        <v>127937.09</v>
      </c>
      <c r="G10" s="205">
        <v>516477.19</v>
      </c>
      <c r="H10"/>
      <c r="K10" s="5"/>
    </row>
    <row r="11" spans="2:11" x14ac:dyDescent="0.15">
      <c r="B11" s="105" t="s">
        <v>88</v>
      </c>
      <c r="C11" s="104">
        <v>355057.62</v>
      </c>
      <c r="D11" s="104">
        <v>367314.67</v>
      </c>
      <c r="E11" s="104">
        <v>367503.12</v>
      </c>
      <c r="F11" s="104">
        <v>400971.23</v>
      </c>
      <c r="G11" s="104">
        <v>1490846.64</v>
      </c>
      <c r="H11"/>
      <c r="K11" s="5"/>
    </row>
    <row r="12" spans="2:11" ht="15.75" customHeight="1" x14ac:dyDescent="0.15">
      <c r="B12" s="6"/>
      <c r="C12" s="7"/>
      <c r="D12" s="7"/>
      <c r="E12" s="7"/>
      <c r="F12"/>
      <c r="G12"/>
      <c r="H12"/>
      <c r="I12"/>
    </row>
    <row r="13" spans="2:11" x14ac:dyDescent="0.15">
      <c r="B13"/>
      <c r="C13"/>
      <c r="D13"/>
      <c r="E13"/>
      <c r="F13"/>
      <c r="G13"/>
      <c r="H13"/>
      <c r="I13"/>
    </row>
  </sheetData>
  <mergeCells count="3">
    <mergeCell ref="B2:G2"/>
    <mergeCell ref="B3:G3"/>
    <mergeCell ref="B4:G4"/>
  </mergeCells>
  <phoneticPr fontId="3" type="noConversion"/>
  <pageMargins left="0.74803149606299213" right="0.74803149606299213" top="0.62992125984251968" bottom="0.98425196850393704" header="0.51181102362204722" footer="0.51181102362204722"/>
  <pageSetup paperSize="9" scale="81" orientation="portrait" r:id="rId1"/>
  <headerFooter alignWithMargins="0"/>
  <ignoredErrors>
    <ignoredError sqref="C14:I14 C17:I18 C16:E16 I16 G16 D15:I15" 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7BCEF-6151-44FF-9D11-DDAC80AFE378}">
  <sheetPr>
    <pageSetUpPr fitToPage="1"/>
  </sheetPr>
  <dimension ref="B2:M69"/>
  <sheetViews>
    <sheetView showGridLines="0" zoomScaleNormal="100" zoomScaleSheetLayoutView="100" workbookViewId="0"/>
  </sheetViews>
  <sheetFormatPr defaultRowHeight="12.75" x14ac:dyDescent="0.2"/>
  <cols>
    <col min="1" max="1" width="2.21875" style="57" customWidth="1"/>
    <col min="2" max="2" width="3.5546875" style="51" customWidth="1"/>
    <col min="3" max="3" width="2.88671875" style="51" customWidth="1"/>
    <col min="4" max="4" width="2.77734375" style="161" customWidth="1"/>
    <col min="5" max="5" width="39" style="57" customWidth="1"/>
    <col min="6" max="6" width="26.88671875" style="57" customWidth="1"/>
    <col min="7" max="7" width="26.6640625" style="162" customWidth="1"/>
    <col min="8" max="8" width="2.109375" style="57" customWidth="1"/>
    <col min="9" max="9" width="8.88671875" style="57"/>
    <col min="10" max="10" width="13.6640625" style="57" customWidth="1"/>
    <col min="11" max="11" width="18.21875" style="57" customWidth="1"/>
    <col min="12" max="12" width="8.88671875" style="57"/>
    <col min="13" max="13" width="23.5546875" style="57" customWidth="1"/>
    <col min="14" max="16384" width="8.88671875" style="57"/>
  </cols>
  <sheetData>
    <row r="2" spans="2:13" s="18" customFormat="1" ht="15.75" x14ac:dyDescent="0.2">
      <c r="B2" s="212" t="s">
        <v>202</v>
      </c>
      <c r="C2" s="212"/>
      <c r="D2" s="212"/>
      <c r="E2" s="212"/>
      <c r="F2" s="212"/>
      <c r="G2" s="212"/>
    </row>
    <row r="3" spans="2:13" s="18" customFormat="1" x14ac:dyDescent="0.2">
      <c r="B3" s="213" t="s">
        <v>203</v>
      </c>
      <c r="C3" s="213"/>
      <c r="D3" s="213"/>
      <c r="E3" s="213"/>
      <c r="F3" s="213"/>
      <c r="G3" s="213"/>
    </row>
    <row r="4" spans="2:13" s="18" customFormat="1" x14ac:dyDescent="0.2">
      <c r="B4" s="214"/>
      <c r="C4" s="214"/>
      <c r="D4" s="214"/>
      <c r="E4" s="214"/>
      <c r="F4" s="214"/>
      <c r="G4" s="214"/>
    </row>
    <row r="5" spans="2:13" s="18" customFormat="1" x14ac:dyDescent="0.2">
      <c r="B5" s="61"/>
      <c r="C5" s="61"/>
      <c r="D5" s="61"/>
      <c r="E5" s="28"/>
      <c r="F5" s="62"/>
      <c r="G5" s="143" t="s">
        <v>107</v>
      </c>
    </row>
    <row r="6" spans="2:13" s="18" customFormat="1" x14ac:dyDescent="0.2">
      <c r="B6" s="211" t="s">
        <v>61</v>
      </c>
      <c r="C6" s="211"/>
      <c r="D6" s="211"/>
      <c r="E6" s="211"/>
      <c r="F6" s="216" t="s">
        <v>303</v>
      </c>
      <c r="G6" s="217"/>
    </row>
    <row r="7" spans="2:13" s="18" customFormat="1" x14ac:dyDescent="0.2">
      <c r="B7" s="215"/>
      <c r="C7" s="215"/>
      <c r="D7" s="215"/>
      <c r="E7" s="215"/>
      <c r="F7" s="83"/>
      <c r="G7" s="105" t="s">
        <v>33</v>
      </c>
    </row>
    <row r="8" spans="2:13" s="18" customFormat="1" ht="13.5" x14ac:dyDescent="0.2">
      <c r="B8" s="61"/>
      <c r="C8" s="63"/>
      <c r="D8" s="63"/>
      <c r="E8" s="63"/>
      <c r="F8" s="40" t="s">
        <v>22</v>
      </c>
      <c r="G8" s="144"/>
      <c r="K8" s="145"/>
      <c r="L8" s="146"/>
      <c r="M8" s="147"/>
    </row>
    <row r="9" spans="2:13" s="18" customFormat="1" x14ac:dyDescent="0.2">
      <c r="B9" s="61" t="s">
        <v>97</v>
      </c>
      <c r="C9" s="63" t="s">
        <v>34</v>
      </c>
      <c r="D9" s="63"/>
      <c r="E9" s="63"/>
      <c r="F9" s="40"/>
      <c r="G9" s="147">
        <v>1976926590947</v>
      </c>
    </row>
    <row r="10" spans="2:13" s="18" customFormat="1" ht="13.5" x14ac:dyDescent="0.2">
      <c r="B10" s="61"/>
      <c r="C10" s="61"/>
      <c r="D10" s="64" t="s">
        <v>15</v>
      </c>
      <c r="E10" s="62" t="s">
        <v>48</v>
      </c>
      <c r="F10" s="65"/>
      <c r="G10" s="147">
        <v>243311254815</v>
      </c>
      <c r="J10" s="148"/>
      <c r="K10" s="149"/>
      <c r="L10" s="150"/>
      <c r="M10" s="147"/>
    </row>
    <row r="11" spans="2:13" s="18" customFormat="1" ht="13.5" x14ac:dyDescent="0.2">
      <c r="B11" s="61"/>
      <c r="C11" s="61"/>
      <c r="D11" s="64" t="s">
        <v>1</v>
      </c>
      <c r="E11" s="62" t="s">
        <v>123</v>
      </c>
      <c r="F11" s="65"/>
      <c r="G11" s="147">
        <v>466000000000</v>
      </c>
      <c r="J11" s="148"/>
      <c r="K11" s="149"/>
      <c r="L11" s="150"/>
      <c r="M11" s="147"/>
    </row>
    <row r="12" spans="2:13" s="18" customFormat="1" ht="13.5" x14ac:dyDescent="0.25">
      <c r="B12" s="61"/>
      <c r="C12" s="61"/>
      <c r="D12" s="64" t="s">
        <v>13</v>
      </c>
      <c r="E12" s="62" t="s">
        <v>166</v>
      </c>
      <c r="F12" s="65"/>
      <c r="G12" s="147">
        <v>195302243187</v>
      </c>
      <c r="J12" s="148"/>
      <c r="K12" s="151"/>
      <c r="L12" s="150"/>
      <c r="M12" s="147"/>
    </row>
    <row r="13" spans="2:13" s="18" customFormat="1" ht="13.5" x14ac:dyDescent="0.25">
      <c r="B13" s="61"/>
      <c r="C13" s="61"/>
      <c r="D13" s="64" t="s">
        <v>2</v>
      </c>
      <c r="E13" s="62" t="s">
        <v>49</v>
      </c>
      <c r="F13" s="66"/>
      <c r="G13" s="147">
        <v>26381302367</v>
      </c>
      <c r="J13" s="148"/>
      <c r="K13" s="151"/>
      <c r="L13" s="152"/>
      <c r="M13" s="147"/>
    </row>
    <row r="14" spans="2:13" s="18" customFormat="1" ht="13.5" x14ac:dyDescent="0.25">
      <c r="B14" s="61"/>
      <c r="C14" s="61"/>
      <c r="D14" s="64" t="s">
        <v>3</v>
      </c>
      <c r="E14" s="62" t="s">
        <v>176</v>
      </c>
      <c r="F14" s="66"/>
      <c r="G14" s="153" t="s">
        <v>294</v>
      </c>
      <c r="J14" s="148"/>
      <c r="K14" s="151"/>
      <c r="L14" s="152"/>
      <c r="M14" s="147"/>
    </row>
    <row r="15" spans="2:13" s="18" customFormat="1" ht="13.5" x14ac:dyDescent="0.2">
      <c r="B15" s="61"/>
      <c r="C15" s="61"/>
      <c r="D15" s="64" t="s">
        <v>4</v>
      </c>
      <c r="E15" s="67" t="s">
        <v>175</v>
      </c>
      <c r="F15" s="65"/>
      <c r="G15" s="147">
        <v>1008379684567</v>
      </c>
      <c r="J15" s="148"/>
      <c r="K15" s="146"/>
      <c r="L15" s="150"/>
      <c r="M15" s="147"/>
    </row>
    <row r="16" spans="2:13" s="18" customFormat="1" ht="13.5" x14ac:dyDescent="0.2">
      <c r="B16" s="61"/>
      <c r="C16" s="61"/>
      <c r="D16" s="64" t="s">
        <v>16</v>
      </c>
      <c r="E16" s="67" t="s">
        <v>296</v>
      </c>
      <c r="F16" s="65"/>
      <c r="G16" s="153" t="s">
        <v>294</v>
      </c>
      <c r="J16" s="148"/>
      <c r="K16" s="146"/>
      <c r="L16" s="150"/>
      <c r="M16" s="147"/>
    </row>
    <row r="17" spans="2:13" s="18" customFormat="1" ht="13.5" x14ac:dyDescent="0.2">
      <c r="B17" s="61"/>
      <c r="C17" s="61"/>
      <c r="D17" s="64" t="s">
        <v>17</v>
      </c>
      <c r="E17" s="63" t="s">
        <v>37</v>
      </c>
      <c r="F17" s="65"/>
      <c r="G17" s="147">
        <v>1342091</v>
      </c>
      <c r="J17" s="148"/>
      <c r="K17" s="146"/>
      <c r="L17" s="152"/>
      <c r="M17" s="147"/>
    </row>
    <row r="18" spans="2:13" s="18" customFormat="1" ht="13.5" x14ac:dyDescent="0.2">
      <c r="B18" s="61"/>
      <c r="C18" s="61"/>
      <c r="D18" s="64" t="s">
        <v>18</v>
      </c>
      <c r="E18" s="62" t="s">
        <v>38</v>
      </c>
      <c r="F18" s="35"/>
      <c r="G18" s="147">
        <v>37550763920</v>
      </c>
      <c r="J18" s="148"/>
      <c r="K18" s="146"/>
      <c r="L18" s="150"/>
      <c r="M18" s="147"/>
    </row>
    <row r="19" spans="2:13" s="18" customFormat="1" ht="13.5" x14ac:dyDescent="0.25">
      <c r="B19" s="61"/>
      <c r="C19" s="61"/>
      <c r="D19" s="64"/>
      <c r="E19" s="67"/>
      <c r="F19" s="35"/>
      <c r="G19" s="147"/>
      <c r="J19" s="148"/>
      <c r="K19" s="151"/>
      <c r="L19" s="154"/>
      <c r="M19" s="147"/>
    </row>
    <row r="20" spans="2:13" s="18" customFormat="1" ht="13.5" x14ac:dyDescent="0.2">
      <c r="B20" s="61" t="s">
        <v>98</v>
      </c>
      <c r="C20" s="68" t="s">
        <v>39</v>
      </c>
      <c r="D20" s="61"/>
      <c r="E20" s="62"/>
      <c r="F20" s="40"/>
      <c r="G20" s="147">
        <v>2249716333102</v>
      </c>
      <c r="J20" s="155"/>
      <c r="K20" s="146"/>
      <c r="L20" s="156"/>
      <c r="M20" s="147"/>
    </row>
    <row r="21" spans="2:13" s="18" customFormat="1" ht="13.5" x14ac:dyDescent="0.2">
      <c r="B21" s="61"/>
      <c r="C21" s="61"/>
      <c r="D21" s="64" t="s">
        <v>15</v>
      </c>
      <c r="E21" s="62" t="s">
        <v>49</v>
      </c>
      <c r="F21" s="40"/>
      <c r="G21" s="147">
        <v>17001976093</v>
      </c>
      <c r="J21" s="148"/>
      <c r="K21" s="146"/>
      <c r="L21" s="157"/>
      <c r="M21" s="147"/>
    </row>
    <row r="22" spans="2:13" s="18" customFormat="1" ht="13.5" x14ac:dyDescent="0.2">
      <c r="B22" s="61"/>
      <c r="C22" s="61"/>
      <c r="D22" s="64" t="s">
        <v>1</v>
      </c>
      <c r="E22" s="62" t="s">
        <v>50</v>
      </c>
      <c r="F22" s="40"/>
      <c r="G22" s="147">
        <v>34200000000</v>
      </c>
      <c r="J22" s="148"/>
      <c r="K22" s="146"/>
      <c r="L22" s="157"/>
      <c r="M22" s="147"/>
    </row>
    <row r="23" spans="2:13" s="18" customFormat="1" ht="13.5" x14ac:dyDescent="0.2">
      <c r="B23" s="61"/>
      <c r="C23" s="61"/>
      <c r="D23" s="64" t="s">
        <v>13</v>
      </c>
      <c r="E23" s="62" t="s">
        <v>307</v>
      </c>
      <c r="F23" s="40"/>
      <c r="G23" s="147">
        <v>40620000000</v>
      </c>
      <c r="J23" s="148"/>
      <c r="K23" s="146"/>
      <c r="L23" s="157"/>
      <c r="M23" s="147"/>
    </row>
    <row r="24" spans="2:13" s="18" customFormat="1" ht="13.5" x14ac:dyDescent="0.2">
      <c r="B24" s="61"/>
      <c r="C24" s="61"/>
      <c r="D24" s="64" t="s">
        <v>2</v>
      </c>
      <c r="E24" s="62" t="s">
        <v>152</v>
      </c>
      <c r="F24" s="40"/>
      <c r="G24" s="147">
        <v>600921889463</v>
      </c>
      <c r="J24" s="148"/>
      <c r="K24" s="146"/>
      <c r="L24" s="157"/>
      <c r="M24" s="147"/>
    </row>
    <row r="25" spans="2:13" s="18" customFormat="1" ht="13.5" x14ac:dyDescent="0.2">
      <c r="B25" s="61"/>
      <c r="C25" s="61"/>
      <c r="D25" s="64" t="s">
        <v>3</v>
      </c>
      <c r="E25" s="68" t="s">
        <v>204</v>
      </c>
      <c r="F25" s="40"/>
      <c r="G25" s="147">
        <v>284442191220</v>
      </c>
      <c r="J25" s="148"/>
      <c r="K25" s="146"/>
      <c r="L25" s="157"/>
      <c r="M25" s="147"/>
    </row>
    <row r="26" spans="2:13" s="18" customFormat="1" ht="13.5" x14ac:dyDescent="0.2">
      <c r="B26" s="61"/>
      <c r="C26" s="61"/>
      <c r="D26" s="64" t="s">
        <v>4</v>
      </c>
      <c r="E26" s="62" t="s">
        <v>137</v>
      </c>
      <c r="F26" s="40"/>
      <c r="G26" s="147">
        <v>67746038201</v>
      </c>
      <c r="J26" s="148"/>
      <c r="K26" s="146"/>
      <c r="L26" s="157"/>
      <c r="M26" s="147"/>
    </row>
    <row r="27" spans="2:13" s="18" customFormat="1" ht="13.5" x14ac:dyDescent="0.2">
      <c r="B27" s="61"/>
      <c r="C27" s="61"/>
      <c r="D27" s="64" t="s">
        <v>16</v>
      </c>
      <c r="E27" s="62" t="s">
        <v>124</v>
      </c>
      <c r="F27" s="40"/>
      <c r="G27" s="153" t="s">
        <v>294</v>
      </c>
      <c r="J27" s="148"/>
      <c r="K27" s="146"/>
      <c r="L27" s="157"/>
      <c r="M27" s="147"/>
    </row>
    <row r="28" spans="2:13" s="18" customFormat="1" ht="13.5" x14ac:dyDescent="0.2">
      <c r="B28" s="61"/>
      <c r="C28" s="61"/>
      <c r="D28" s="64" t="s">
        <v>17</v>
      </c>
      <c r="E28" s="63" t="s">
        <v>40</v>
      </c>
      <c r="F28" s="40"/>
      <c r="G28" s="147">
        <v>969429615768</v>
      </c>
      <c r="J28" s="148"/>
      <c r="K28" s="146"/>
      <c r="L28" s="157"/>
      <c r="M28" s="147"/>
    </row>
    <row r="29" spans="2:13" s="18" customFormat="1" ht="13.5" x14ac:dyDescent="0.2">
      <c r="B29" s="61"/>
      <c r="C29" s="61"/>
      <c r="D29" s="64" t="s">
        <v>18</v>
      </c>
      <c r="E29" s="63" t="s">
        <v>91</v>
      </c>
      <c r="F29" s="40"/>
      <c r="G29" s="147">
        <v>108671665362</v>
      </c>
      <c r="J29" s="148"/>
      <c r="K29" s="146"/>
      <c r="L29" s="157"/>
      <c r="M29" s="147"/>
    </row>
    <row r="30" spans="2:13" s="18" customFormat="1" ht="13.5" x14ac:dyDescent="0.2">
      <c r="B30" s="61"/>
      <c r="C30" s="61"/>
      <c r="D30" s="64" t="s">
        <v>19</v>
      </c>
      <c r="E30" s="63" t="s">
        <v>205</v>
      </c>
      <c r="F30" s="40"/>
      <c r="G30" s="147">
        <v>126682956995</v>
      </c>
      <c r="J30" s="148"/>
      <c r="K30" s="146"/>
      <c r="L30" s="157"/>
      <c r="M30" s="147"/>
    </row>
    <row r="31" spans="2:13" s="18" customFormat="1" x14ac:dyDescent="0.2">
      <c r="B31" s="61"/>
      <c r="C31" s="61"/>
      <c r="D31" s="69"/>
      <c r="E31" s="62"/>
      <c r="F31" s="40"/>
      <c r="G31" s="147"/>
    </row>
    <row r="32" spans="2:13" s="18" customFormat="1" x14ac:dyDescent="0.2">
      <c r="B32" s="211" t="s">
        <v>41</v>
      </c>
      <c r="C32" s="211"/>
      <c r="D32" s="211"/>
      <c r="E32" s="211"/>
      <c r="F32" s="83"/>
      <c r="G32" s="84">
        <f>G9+G20</f>
        <v>4226642924049</v>
      </c>
    </row>
    <row r="33" spans="2:12" s="18" customFormat="1" x14ac:dyDescent="0.2">
      <c r="B33" s="61"/>
      <c r="C33" s="61"/>
      <c r="D33" s="61"/>
      <c r="E33" s="70"/>
      <c r="F33" s="71"/>
      <c r="G33" s="206"/>
    </row>
    <row r="34" spans="2:12" s="18" customFormat="1" x14ac:dyDescent="0.2">
      <c r="B34" s="61" t="s">
        <v>97</v>
      </c>
      <c r="C34" s="68" t="s">
        <v>42</v>
      </c>
      <c r="D34" s="61"/>
      <c r="E34" s="62"/>
      <c r="F34" s="72"/>
      <c r="G34" s="147">
        <v>526240428205</v>
      </c>
    </row>
    <row r="35" spans="2:12" s="18" customFormat="1" x14ac:dyDescent="0.2">
      <c r="B35" s="61"/>
      <c r="C35" s="68"/>
      <c r="D35" s="64" t="s">
        <v>282</v>
      </c>
      <c r="E35" s="62" t="s">
        <v>206</v>
      </c>
      <c r="F35" s="72"/>
      <c r="G35" s="147">
        <v>105409520073</v>
      </c>
    </row>
    <row r="36" spans="2:12" s="18" customFormat="1" x14ac:dyDescent="0.2">
      <c r="B36" s="61"/>
      <c r="C36" s="68"/>
      <c r="D36" s="64" t="s">
        <v>207</v>
      </c>
      <c r="E36" s="62" t="s">
        <v>151</v>
      </c>
      <c r="F36" s="72"/>
      <c r="G36" s="153">
        <v>129966386012</v>
      </c>
    </row>
    <row r="37" spans="2:12" s="18" customFormat="1" x14ac:dyDescent="0.2">
      <c r="B37" s="61"/>
      <c r="C37" s="68"/>
      <c r="D37" s="64" t="s">
        <v>208</v>
      </c>
      <c r="E37" s="62" t="s">
        <v>167</v>
      </c>
      <c r="F37" s="72"/>
      <c r="G37" s="147">
        <v>36330383026</v>
      </c>
    </row>
    <row r="38" spans="2:12" s="18" customFormat="1" x14ac:dyDescent="0.2">
      <c r="B38" s="61"/>
      <c r="C38" s="68"/>
      <c r="D38" s="64" t="s">
        <v>209</v>
      </c>
      <c r="E38" s="62" t="s">
        <v>210</v>
      </c>
      <c r="F38" s="72"/>
      <c r="G38" s="153">
        <v>47394360255</v>
      </c>
      <c r="J38" s="21"/>
      <c r="K38" s="21"/>
      <c r="L38" s="21"/>
    </row>
    <row r="39" spans="2:12" s="18" customFormat="1" x14ac:dyDescent="0.2">
      <c r="B39" s="61"/>
      <c r="C39" s="61"/>
      <c r="D39" s="64" t="s">
        <v>211</v>
      </c>
      <c r="E39" s="62" t="s">
        <v>212</v>
      </c>
      <c r="F39" s="72"/>
      <c r="G39" s="147">
        <v>206926899953</v>
      </c>
      <c r="J39" s="21"/>
      <c r="K39" s="21"/>
      <c r="L39" s="21"/>
    </row>
    <row r="40" spans="2:12" s="18" customFormat="1" x14ac:dyDescent="0.2">
      <c r="B40" s="61"/>
      <c r="C40" s="61"/>
      <c r="D40" s="64" t="s">
        <v>213</v>
      </c>
      <c r="E40" s="62" t="s">
        <v>53</v>
      </c>
      <c r="F40" s="72"/>
      <c r="G40" s="153">
        <v>212878886</v>
      </c>
      <c r="J40" s="21"/>
      <c r="K40" s="21"/>
      <c r="L40" s="21"/>
    </row>
    <row r="41" spans="2:12" s="18" customFormat="1" x14ac:dyDescent="0.2">
      <c r="B41" s="61"/>
      <c r="C41" s="61"/>
      <c r="D41" s="61"/>
      <c r="E41" s="62"/>
      <c r="F41" s="72"/>
      <c r="G41" s="147"/>
      <c r="J41" s="21"/>
      <c r="K41" s="21"/>
      <c r="L41" s="21"/>
    </row>
    <row r="42" spans="2:12" s="18" customFormat="1" x14ac:dyDescent="0.2">
      <c r="B42" s="61" t="s">
        <v>98</v>
      </c>
      <c r="C42" s="68" t="s">
        <v>214</v>
      </c>
      <c r="D42" s="61"/>
      <c r="E42" s="62"/>
      <c r="F42" s="72"/>
      <c r="G42" s="147">
        <v>300647007687</v>
      </c>
      <c r="J42" s="21"/>
      <c r="K42" s="21"/>
      <c r="L42" s="21"/>
    </row>
    <row r="43" spans="2:12" s="18" customFormat="1" x14ac:dyDescent="0.2">
      <c r="B43" s="61"/>
      <c r="C43" s="68"/>
      <c r="D43" s="64" t="s">
        <v>15</v>
      </c>
      <c r="E43" s="62" t="s">
        <v>192</v>
      </c>
      <c r="F43" s="72"/>
      <c r="G43" s="153" t="s">
        <v>294</v>
      </c>
      <c r="J43" s="21"/>
      <c r="K43" s="21"/>
      <c r="L43" s="21"/>
    </row>
    <row r="44" spans="2:12" s="18" customFormat="1" x14ac:dyDescent="0.2">
      <c r="B44" s="61"/>
      <c r="C44" s="61"/>
      <c r="D44" s="64" t="s">
        <v>1</v>
      </c>
      <c r="E44" s="62" t="s">
        <v>190</v>
      </c>
      <c r="F44" s="72"/>
      <c r="G44" s="10">
        <v>39945669114</v>
      </c>
      <c r="J44" s="21"/>
      <c r="K44" s="21"/>
      <c r="L44" s="21"/>
    </row>
    <row r="45" spans="2:12" s="18" customFormat="1" x14ac:dyDescent="0.2">
      <c r="B45" s="61"/>
      <c r="C45" s="61"/>
      <c r="D45" s="64" t="s">
        <v>13</v>
      </c>
      <c r="E45" s="62" t="s">
        <v>52</v>
      </c>
      <c r="F45" s="72"/>
      <c r="G45" s="153" t="s">
        <v>294</v>
      </c>
      <c r="J45" s="21"/>
      <c r="K45" s="21"/>
      <c r="L45" s="21"/>
    </row>
    <row r="46" spans="2:12" s="18" customFormat="1" x14ac:dyDescent="0.2">
      <c r="B46" s="61"/>
      <c r="C46" s="61"/>
      <c r="D46" s="64" t="s">
        <v>2</v>
      </c>
      <c r="E46" s="62" t="s">
        <v>168</v>
      </c>
      <c r="F46" s="72"/>
      <c r="G46" s="147">
        <v>16733961262</v>
      </c>
      <c r="J46" s="21"/>
      <c r="K46" s="21"/>
      <c r="L46" s="21"/>
    </row>
    <row r="47" spans="2:12" s="18" customFormat="1" x14ac:dyDescent="0.2">
      <c r="B47" s="61"/>
      <c r="C47" s="61"/>
      <c r="D47" s="64" t="s">
        <v>3</v>
      </c>
      <c r="E47" s="62" t="s">
        <v>109</v>
      </c>
      <c r="F47" s="72"/>
      <c r="G47" s="147">
        <v>6735405725</v>
      </c>
      <c r="J47" s="21"/>
      <c r="K47" s="21"/>
      <c r="L47" s="21"/>
    </row>
    <row r="48" spans="2:12" s="18" customFormat="1" x14ac:dyDescent="0.2">
      <c r="B48" s="61"/>
      <c r="C48" s="61"/>
      <c r="D48" s="64" t="s">
        <v>4</v>
      </c>
      <c r="E48" s="62" t="s">
        <v>215</v>
      </c>
      <c r="F48" s="72"/>
      <c r="G48" s="147">
        <v>123914614912</v>
      </c>
      <c r="J48" s="21"/>
      <c r="K48" s="21"/>
      <c r="L48" s="21"/>
    </row>
    <row r="49" spans="2:12" s="18" customFormat="1" x14ac:dyDescent="0.2">
      <c r="B49" s="61"/>
      <c r="C49" s="61"/>
      <c r="D49" s="64" t="s">
        <v>16</v>
      </c>
      <c r="E49" s="62" t="s">
        <v>177</v>
      </c>
      <c r="F49" s="72"/>
      <c r="G49" s="147">
        <v>110665119068</v>
      </c>
      <c r="J49" s="21"/>
      <c r="K49" s="21"/>
      <c r="L49" s="21"/>
    </row>
    <row r="50" spans="2:12" s="18" customFormat="1" x14ac:dyDescent="0.2">
      <c r="B50" s="61"/>
      <c r="C50" s="61"/>
      <c r="D50" s="64" t="s">
        <v>17</v>
      </c>
      <c r="E50" s="62" t="s">
        <v>216</v>
      </c>
      <c r="F50" s="72"/>
      <c r="G50" s="153" t="s">
        <v>294</v>
      </c>
      <c r="J50" s="21"/>
      <c r="K50" s="21"/>
      <c r="L50" s="21"/>
    </row>
    <row r="51" spans="2:12" s="18" customFormat="1" x14ac:dyDescent="0.2">
      <c r="B51" s="61"/>
      <c r="C51" s="61"/>
      <c r="D51" s="64" t="s">
        <v>18</v>
      </c>
      <c r="E51" s="62" t="s">
        <v>53</v>
      </c>
      <c r="F51" s="72"/>
      <c r="G51" s="147">
        <v>2652237606</v>
      </c>
    </row>
    <row r="52" spans="2:12" s="18" customFormat="1" x14ac:dyDescent="0.2">
      <c r="B52" s="61"/>
      <c r="C52" s="61"/>
      <c r="D52" s="64"/>
      <c r="F52" s="72"/>
      <c r="G52" s="133"/>
    </row>
    <row r="53" spans="2:12" s="18" customFormat="1" x14ac:dyDescent="0.2">
      <c r="B53" s="210" t="s">
        <v>170</v>
      </c>
      <c r="C53" s="210"/>
      <c r="D53" s="210"/>
      <c r="E53" s="210"/>
      <c r="F53" s="85"/>
      <c r="G53" s="207">
        <f>SUM(G34,G42)</f>
        <v>826887435892</v>
      </c>
    </row>
    <row r="54" spans="2:12" s="18" customFormat="1" x14ac:dyDescent="0.2">
      <c r="B54" s="61"/>
      <c r="C54" s="61"/>
      <c r="D54" s="61"/>
      <c r="E54" s="70"/>
      <c r="F54" s="71"/>
      <c r="G54" s="206"/>
    </row>
    <row r="55" spans="2:12" s="18" customFormat="1" x14ac:dyDescent="0.2">
      <c r="B55" s="73" t="s">
        <v>217</v>
      </c>
      <c r="C55" s="68" t="s">
        <v>43</v>
      </c>
      <c r="D55" s="61"/>
      <c r="E55" s="62"/>
      <c r="F55" s="72"/>
      <c r="G55" s="147">
        <v>10977011000</v>
      </c>
    </row>
    <row r="56" spans="2:12" s="18" customFormat="1" x14ac:dyDescent="0.2">
      <c r="B56" s="61" t="s">
        <v>98</v>
      </c>
      <c r="C56" s="68" t="s">
        <v>44</v>
      </c>
      <c r="D56" s="61"/>
      <c r="E56" s="62"/>
      <c r="F56" s="40"/>
      <c r="G56" s="115">
        <v>-215791139113</v>
      </c>
    </row>
    <row r="57" spans="2:12" s="18" customFormat="1" x14ac:dyDescent="0.2">
      <c r="B57" s="61" t="s">
        <v>218</v>
      </c>
      <c r="C57" s="68" t="s">
        <v>125</v>
      </c>
      <c r="D57" s="61"/>
      <c r="E57" s="62"/>
      <c r="F57" s="72"/>
      <c r="G57" s="115">
        <v>-76388410736</v>
      </c>
    </row>
    <row r="58" spans="2:12" s="18" customFormat="1" x14ac:dyDescent="0.2">
      <c r="B58" s="61" t="s">
        <v>102</v>
      </c>
      <c r="C58" s="68" t="s">
        <v>219</v>
      </c>
      <c r="D58" s="61"/>
      <c r="E58" s="68"/>
      <c r="F58" s="72"/>
      <c r="G58" s="147">
        <v>3680958027006</v>
      </c>
    </row>
    <row r="59" spans="2:12" s="18" customFormat="1" x14ac:dyDescent="0.2">
      <c r="B59" s="61"/>
      <c r="C59" s="61"/>
      <c r="D59" s="61"/>
      <c r="E59" s="62"/>
      <c r="F59" s="72"/>
      <c r="G59" s="208"/>
    </row>
    <row r="60" spans="2:12" s="18" customFormat="1" x14ac:dyDescent="0.2">
      <c r="B60" s="210" t="s">
        <v>220</v>
      </c>
      <c r="C60" s="210"/>
      <c r="D60" s="210"/>
      <c r="E60" s="210"/>
      <c r="F60" s="85"/>
      <c r="G60" s="207">
        <f>SUM(G55:G58)</f>
        <v>3399755488157</v>
      </c>
    </row>
    <row r="61" spans="2:12" s="18" customFormat="1" x14ac:dyDescent="0.2">
      <c r="B61" s="211" t="s">
        <v>174</v>
      </c>
      <c r="C61" s="211"/>
      <c r="D61" s="211"/>
      <c r="E61" s="211"/>
      <c r="F61" s="83"/>
      <c r="G61" s="84">
        <f>G53+G60</f>
        <v>4226642924049</v>
      </c>
    </row>
    <row r="62" spans="2:12" s="21" customFormat="1" x14ac:dyDescent="0.2">
      <c r="B62" s="158"/>
      <c r="C62" s="158"/>
      <c r="D62" s="159"/>
      <c r="G62" s="160"/>
    </row>
    <row r="67" spans="5:5" x14ac:dyDescent="0.2">
      <c r="E67" s="62"/>
    </row>
    <row r="68" spans="5:5" x14ac:dyDescent="0.2">
      <c r="E68" s="62"/>
    </row>
    <row r="69" spans="5:5" x14ac:dyDescent="0.2">
      <c r="E69" s="62"/>
    </row>
  </sheetData>
  <mergeCells count="9">
    <mergeCell ref="B53:E53"/>
    <mergeCell ref="B60:E60"/>
    <mergeCell ref="B61:E61"/>
    <mergeCell ref="B2:G2"/>
    <mergeCell ref="B3:G3"/>
    <mergeCell ref="B4:G4"/>
    <mergeCell ref="B6:E7"/>
    <mergeCell ref="F6:G6"/>
    <mergeCell ref="B32:E32"/>
  </mergeCells>
  <phoneticPr fontId="3" type="noConversion"/>
  <printOptions horizontalCentered="1"/>
  <pageMargins left="0.19685039370078741" right="0.15748031496062992" top="0.43307086614173229" bottom="0.23622047244094491" header="0.23622047244094491" footer="0.19685039370078741"/>
  <pageSetup paperSize="9" scale="10" orientation="portrait" r:id="rId1"/>
  <headerFooter alignWithMargins="0"/>
  <ignoredErrors>
    <ignoredError sqref="D35:D40 D43:D51 D10:D18 D21:D22 D23:D30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0C51F-268B-445D-8579-4A7FB8A227D0}">
  <sheetPr>
    <pageSetUpPr fitToPage="1"/>
  </sheetPr>
  <dimension ref="B1:K84"/>
  <sheetViews>
    <sheetView showGridLines="0" zoomScaleNormal="100" zoomScaleSheetLayoutView="85" workbookViewId="0">
      <pane xSplit="4" ySplit="6" topLeftCell="E7" activePane="bottomRight" state="frozen"/>
      <selection pane="topRight"/>
      <selection pane="bottomLeft"/>
      <selection pane="bottomRight"/>
    </sheetView>
  </sheetViews>
  <sheetFormatPr defaultRowHeight="12.75" x14ac:dyDescent="0.2"/>
  <cols>
    <col min="1" max="1" width="1" style="18" customWidth="1"/>
    <col min="2" max="2" width="4.77734375" style="60" customWidth="1"/>
    <col min="3" max="3" width="2.77734375" style="17" customWidth="1"/>
    <col min="4" max="4" width="41.33203125" style="18" customWidth="1"/>
    <col min="5" max="8" width="15.33203125" style="19" customWidth="1"/>
    <col min="9" max="9" width="15.33203125" style="163" customWidth="1"/>
    <col min="10" max="10" width="1.109375" style="21" customWidth="1"/>
    <col min="11" max="16384" width="8.88671875" style="18"/>
  </cols>
  <sheetData>
    <row r="1" spans="2:10" ht="7.5" customHeight="1" x14ac:dyDescent="0.2"/>
    <row r="2" spans="2:10" s="23" customFormat="1" ht="15.75" customHeight="1" x14ac:dyDescent="0.15">
      <c r="B2" s="226" t="s">
        <v>221</v>
      </c>
      <c r="C2" s="226"/>
      <c r="D2" s="226"/>
      <c r="E2" s="226"/>
      <c r="F2" s="226"/>
      <c r="G2" s="226"/>
      <c r="H2" s="226"/>
      <c r="I2" s="226"/>
      <c r="J2" s="22"/>
    </row>
    <row r="3" spans="2:10" s="23" customFormat="1" ht="12" customHeight="1" x14ac:dyDescent="0.15">
      <c r="B3" s="219" t="s">
        <v>203</v>
      </c>
      <c r="C3" s="219"/>
      <c r="D3" s="219"/>
      <c r="E3" s="219"/>
      <c r="F3" s="219"/>
      <c r="G3" s="219"/>
      <c r="H3" s="219"/>
      <c r="I3" s="219"/>
      <c r="J3" s="22"/>
    </row>
    <row r="4" spans="2:10" s="23" customFormat="1" ht="12.75" customHeight="1" x14ac:dyDescent="0.2">
      <c r="B4" s="214"/>
      <c r="C4" s="214"/>
      <c r="D4" s="214"/>
      <c r="E4" s="24"/>
      <c r="F4" s="24"/>
      <c r="G4" s="24"/>
      <c r="H4" s="24"/>
      <c r="I4" s="164"/>
      <c r="J4" s="22"/>
    </row>
    <row r="5" spans="2:10" s="23" customFormat="1" ht="13.5" customHeight="1" x14ac:dyDescent="0.15">
      <c r="B5" s="165"/>
      <c r="C5" s="26"/>
      <c r="D5" s="27"/>
      <c r="E5" s="28"/>
      <c r="F5" s="28"/>
      <c r="G5" s="28"/>
      <c r="H5" s="28"/>
      <c r="I5" s="166" t="s">
        <v>107</v>
      </c>
      <c r="J5" s="22"/>
    </row>
    <row r="6" spans="2:10" s="23" customFormat="1" ht="12" customHeight="1" x14ac:dyDescent="0.2">
      <c r="B6" s="167"/>
      <c r="C6" s="168"/>
      <c r="D6" s="167"/>
      <c r="E6" s="89" t="s">
        <v>222</v>
      </c>
      <c r="F6" s="89" t="s">
        <v>223</v>
      </c>
      <c r="G6" s="89" t="s">
        <v>224</v>
      </c>
      <c r="H6" s="89" t="s">
        <v>225</v>
      </c>
      <c r="I6" s="169" t="s">
        <v>226</v>
      </c>
      <c r="J6" s="22"/>
    </row>
    <row r="7" spans="2:10" s="30" customFormat="1" ht="12.95" customHeight="1" x14ac:dyDescent="0.15">
      <c r="B7" s="170" t="s">
        <v>227</v>
      </c>
      <c r="C7" s="91" t="s">
        <v>228</v>
      </c>
      <c r="D7" s="92"/>
      <c r="E7" s="171">
        <v>327461088781</v>
      </c>
      <c r="F7" s="172">
        <v>326564375891</v>
      </c>
      <c r="G7" s="172">
        <v>298320268210</v>
      </c>
      <c r="H7" s="172">
        <v>333580277546</v>
      </c>
      <c r="I7" s="171">
        <f>SUM(E7:H7)</f>
        <v>1285926010428</v>
      </c>
      <c r="J7" s="29"/>
    </row>
    <row r="8" spans="2:10" s="23" customFormat="1" ht="12.95" customHeight="1" x14ac:dyDescent="0.15">
      <c r="B8" s="173" t="s">
        <v>229</v>
      </c>
      <c r="C8" s="94" t="s">
        <v>230</v>
      </c>
      <c r="D8" s="174"/>
      <c r="E8" s="175">
        <v>317303096436</v>
      </c>
      <c r="F8" s="175">
        <v>310333022277</v>
      </c>
      <c r="G8" s="175">
        <v>300437285604</v>
      </c>
      <c r="H8" s="175">
        <v>311470684876</v>
      </c>
      <c r="I8" s="175">
        <f t="shared" ref="I8:I79" si="0">SUM(E8:H8)</f>
        <v>1239544089193</v>
      </c>
      <c r="J8" s="22"/>
    </row>
    <row r="9" spans="2:10" s="23" customFormat="1" ht="12.95" customHeight="1" x14ac:dyDescent="0.2">
      <c r="B9" s="176"/>
      <c r="C9" s="34" t="s">
        <v>15</v>
      </c>
      <c r="D9" s="14" t="s">
        <v>231</v>
      </c>
      <c r="E9" s="123">
        <v>23303710623</v>
      </c>
      <c r="F9" s="177">
        <v>41047810385</v>
      </c>
      <c r="G9" s="123">
        <v>36685158413</v>
      </c>
      <c r="H9" s="177">
        <v>40471050208</v>
      </c>
      <c r="I9" s="123">
        <f t="shared" si="0"/>
        <v>141507729629</v>
      </c>
      <c r="J9" s="22"/>
    </row>
    <row r="10" spans="2:10" s="23" customFormat="1" ht="12.95" customHeight="1" x14ac:dyDescent="0.2">
      <c r="B10" s="176"/>
      <c r="C10" s="34" t="s">
        <v>1</v>
      </c>
      <c r="D10" s="14" t="s">
        <v>232</v>
      </c>
      <c r="E10" s="123">
        <v>1755721244</v>
      </c>
      <c r="F10" s="177">
        <v>3233735963</v>
      </c>
      <c r="G10" s="123">
        <v>2544601427</v>
      </c>
      <c r="H10" s="177">
        <v>2998162205</v>
      </c>
      <c r="I10" s="123">
        <f t="shared" si="0"/>
        <v>10532220839</v>
      </c>
      <c r="J10" s="22"/>
    </row>
    <row r="11" spans="2:10" s="23" customFormat="1" ht="12.95" customHeight="1" x14ac:dyDescent="0.2">
      <c r="B11" s="176"/>
      <c r="C11" s="34" t="s">
        <v>13</v>
      </c>
      <c r="D11" s="14" t="s">
        <v>233</v>
      </c>
      <c r="E11" s="123">
        <v>11792957245</v>
      </c>
      <c r="F11" s="177">
        <v>9736202793</v>
      </c>
      <c r="G11" s="123">
        <v>8766196506</v>
      </c>
      <c r="H11" s="177">
        <v>9723804651</v>
      </c>
      <c r="I11" s="123">
        <f t="shared" si="0"/>
        <v>40019161195</v>
      </c>
      <c r="J11" s="22"/>
    </row>
    <row r="12" spans="2:10" s="23" customFormat="1" ht="12.95" customHeight="1" x14ac:dyDescent="0.2">
      <c r="B12" s="176"/>
      <c r="C12" s="34" t="s">
        <v>2</v>
      </c>
      <c r="D12" s="14" t="s">
        <v>234</v>
      </c>
      <c r="E12" s="123">
        <v>-39283025</v>
      </c>
      <c r="F12" s="177">
        <v>-15214578</v>
      </c>
      <c r="G12" s="123">
        <v>-10143689</v>
      </c>
      <c r="H12" s="177">
        <v>113119377</v>
      </c>
      <c r="I12" s="123">
        <f t="shared" si="0"/>
        <v>48478085</v>
      </c>
      <c r="J12" s="22"/>
    </row>
    <row r="13" spans="2:10" s="23" customFormat="1" ht="12.95" customHeight="1" x14ac:dyDescent="0.2">
      <c r="B13" s="176"/>
      <c r="C13" s="34" t="s">
        <v>3</v>
      </c>
      <c r="D13" s="14" t="s">
        <v>235</v>
      </c>
      <c r="E13" s="123">
        <v>272109312</v>
      </c>
      <c r="F13" s="177">
        <v>399222102</v>
      </c>
      <c r="G13" s="123">
        <v>491666030</v>
      </c>
      <c r="H13" s="177">
        <v>485603768</v>
      </c>
      <c r="I13" s="123">
        <f t="shared" si="0"/>
        <v>1648601212</v>
      </c>
      <c r="J13" s="22"/>
    </row>
    <row r="14" spans="2:10" s="23" customFormat="1" ht="12.95" customHeight="1" x14ac:dyDescent="0.2">
      <c r="B14" s="176"/>
      <c r="C14" s="34" t="s">
        <v>4</v>
      </c>
      <c r="D14" s="14" t="s">
        <v>236</v>
      </c>
      <c r="E14" s="123">
        <v>18420511</v>
      </c>
      <c r="F14" s="177">
        <v>33727451</v>
      </c>
      <c r="G14" s="123">
        <v>26784937</v>
      </c>
      <c r="H14" s="177">
        <v>29956200</v>
      </c>
      <c r="I14" s="123">
        <f t="shared" si="0"/>
        <v>108889099</v>
      </c>
      <c r="J14" s="22"/>
    </row>
    <row r="15" spans="2:10" s="23" customFormat="1" ht="12.95" customHeight="1" x14ac:dyDescent="0.2">
      <c r="B15" s="176"/>
      <c r="C15" s="34" t="s">
        <v>16</v>
      </c>
      <c r="D15" s="14" t="s">
        <v>237</v>
      </c>
      <c r="E15" s="123">
        <v>1130649261</v>
      </c>
      <c r="F15" s="177">
        <v>1120608453</v>
      </c>
      <c r="G15" s="123">
        <v>1133127778</v>
      </c>
      <c r="H15" s="177">
        <v>1550504108</v>
      </c>
      <c r="I15" s="123">
        <f t="shared" si="0"/>
        <v>4934889600</v>
      </c>
      <c r="J15" s="22"/>
    </row>
    <row r="16" spans="2:10" s="23" customFormat="1" ht="12.95" customHeight="1" x14ac:dyDescent="0.2">
      <c r="B16" s="176"/>
      <c r="C16" s="34" t="s">
        <v>17</v>
      </c>
      <c r="D16" s="14" t="s">
        <v>238</v>
      </c>
      <c r="E16" s="123">
        <v>865286481</v>
      </c>
      <c r="F16" s="177">
        <v>437645596</v>
      </c>
      <c r="G16" s="123">
        <v>562839708</v>
      </c>
      <c r="H16" s="177">
        <v>320893141</v>
      </c>
      <c r="I16" s="123">
        <f t="shared" si="0"/>
        <v>2186664926</v>
      </c>
      <c r="J16" s="22"/>
    </row>
    <row r="17" spans="2:10" s="23" customFormat="1" ht="12.95" customHeight="1" x14ac:dyDescent="0.2">
      <c r="B17" s="176"/>
      <c r="C17" s="34" t="s">
        <v>18</v>
      </c>
      <c r="D17" s="14" t="s">
        <v>239</v>
      </c>
      <c r="E17" s="123">
        <v>362028616</v>
      </c>
      <c r="F17" s="177">
        <v>2918951518</v>
      </c>
      <c r="G17" s="123">
        <v>697462989</v>
      </c>
      <c r="H17" s="177">
        <v>2411118134</v>
      </c>
      <c r="I17" s="123">
        <f t="shared" si="0"/>
        <v>6389561257</v>
      </c>
      <c r="J17" s="22"/>
    </row>
    <row r="18" spans="2:10" s="23" customFormat="1" ht="12.95" customHeight="1" x14ac:dyDescent="0.2">
      <c r="B18" s="176"/>
      <c r="C18" s="34" t="s">
        <v>19</v>
      </c>
      <c r="D18" s="14" t="s">
        <v>240</v>
      </c>
      <c r="E18" s="123">
        <v>17879835883</v>
      </c>
      <c r="F18" s="177">
        <v>17712929296</v>
      </c>
      <c r="G18" s="123">
        <v>15056737129</v>
      </c>
      <c r="H18" s="177">
        <v>14347343697</v>
      </c>
      <c r="I18" s="123">
        <f t="shared" si="0"/>
        <v>64996846005</v>
      </c>
      <c r="J18" s="22"/>
    </row>
    <row r="19" spans="2:10" s="23" customFormat="1" ht="12.95" customHeight="1" x14ac:dyDescent="0.2">
      <c r="B19" s="176"/>
      <c r="C19" s="34" t="s">
        <v>5</v>
      </c>
      <c r="D19" s="14" t="s">
        <v>241</v>
      </c>
      <c r="E19" s="123">
        <v>340557527</v>
      </c>
      <c r="F19" s="177">
        <v>360407947</v>
      </c>
      <c r="G19" s="123">
        <v>372774610</v>
      </c>
      <c r="H19" s="177">
        <v>551889752</v>
      </c>
      <c r="I19" s="123">
        <f t="shared" si="0"/>
        <v>1625629836</v>
      </c>
      <c r="J19" s="22"/>
    </row>
    <row r="20" spans="2:10" s="23" customFormat="1" ht="12.95" customHeight="1" x14ac:dyDescent="0.2">
      <c r="B20" s="176"/>
      <c r="C20" s="34" t="s">
        <v>6</v>
      </c>
      <c r="D20" s="14" t="s">
        <v>242</v>
      </c>
      <c r="E20" s="123">
        <v>295570260</v>
      </c>
      <c r="F20" s="177">
        <v>254115779</v>
      </c>
      <c r="G20" s="123">
        <v>292671834</v>
      </c>
      <c r="H20" s="177">
        <v>263484525</v>
      </c>
      <c r="I20" s="123">
        <f t="shared" si="0"/>
        <v>1105842398</v>
      </c>
      <c r="J20" s="22"/>
    </row>
    <row r="21" spans="2:10" s="23" customFormat="1" ht="12.95" customHeight="1" x14ac:dyDescent="0.2">
      <c r="B21" s="176"/>
      <c r="C21" s="34" t="s">
        <v>86</v>
      </c>
      <c r="D21" s="14" t="s">
        <v>243</v>
      </c>
      <c r="E21" s="113">
        <v>180000</v>
      </c>
      <c r="F21" s="113">
        <v>1510000</v>
      </c>
      <c r="G21" s="113" t="s">
        <v>294</v>
      </c>
      <c r="H21" s="113">
        <v>400000</v>
      </c>
      <c r="I21" s="113">
        <f t="shared" si="0"/>
        <v>2090000</v>
      </c>
      <c r="J21" s="22"/>
    </row>
    <row r="22" spans="2:10" s="23" customFormat="1" ht="12.75" customHeight="1" x14ac:dyDescent="0.2">
      <c r="B22" s="176"/>
      <c r="C22" s="34" t="s">
        <v>7</v>
      </c>
      <c r="D22" s="14" t="s">
        <v>244</v>
      </c>
      <c r="E22" s="123">
        <v>49146010</v>
      </c>
      <c r="F22" s="177">
        <v>33218127</v>
      </c>
      <c r="G22" s="123">
        <v>-25922689</v>
      </c>
      <c r="H22" s="177">
        <v>35254578</v>
      </c>
      <c r="I22" s="113">
        <f t="shared" si="0"/>
        <v>91696026</v>
      </c>
      <c r="J22" s="22"/>
    </row>
    <row r="23" spans="2:10" s="23" customFormat="1" ht="12.95" customHeight="1" x14ac:dyDescent="0.2">
      <c r="B23" s="176"/>
      <c r="C23" s="34" t="s">
        <v>8</v>
      </c>
      <c r="D23" s="14" t="s">
        <v>245</v>
      </c>
      <c r="E23" s="123">
        <v>235084443</v>
      </c>
      <c r="F23" s="177">
        <v>348936307</v>
      </c>
      <c r="G23" s="123">
        <v>196478825</v>
      </c>
      <c r="H23" s="177">
        <v>230619622</v>
      </c>
      <c r="I23" s="123">
        <f t="shared" si="0"/>
        <v>1011119197</v>
      </c>
      <c r="J23" s="22"/>
    </row>
    <row r="24" spans="2:10" s="23" customFormat="1" ht="12.95" customHeight="1" x14ac:dyDescent="0.2">
      <c r="B24" s="176"/>
      <c r="C24" s="34" t="s">
        <v>9</v>
      </c>
      <c r="D24" s="14" t="s">
        <v>246</v>
      </c>
      <c r="E24" s="123">
        <v>90890470524</v>
      </c>
      <c r="F24" s="177">
        <v>70233584247</v>
      </c>
      <c r="G24" s="123">
        <v>102321439730</v>
      </c>
      <c r="H24" s="177">
        <v>89330525996</v>
      </c>
      <c r="I24" s="123">
        <f t="shared" si="0"/>
        <v>352776020497</v>
      </c>
      <c r="J24" s="22"/>
    </row>
    <row r="25" spans="2:10" s="23" customFormat="1" ht="12.95" customHeight="1" x14ac:dyDescent="0.2">
      <c r="B25" s="176"/>
      <c r="C25" s="34" t="s">
        <v>10</v>
      </c>
      <c r="D25" s="14" t="s">
        <v>247</v>
      </c>
      <c r="E25" s="123">
        <v>4968606</v>
      </c>
      <c r="F25" s="177">
        <v>3501812</v>
      </c>
      <c r="G25" s="123">
        <v>4862625</v>
      </c>
      <c r="H25" s="177">
        <v>10076845</v>
      </c>
      <c r="I25" s="123">
        <f t="shared" si="0"/>
        <v>23409888</v>
      </c>
      <c r="J25" s="22"/>
    </row>
    <row r="26" spans="2:10" s="23" customFormat="1" ht="12.95" customHeight="1" x14ac:dyDescent="0.2">
      <c r="B26" s="176"/>
      <c r="C26" s="34" t="s">
        <v>11</v>
      </c>
      <c r="D26" s="14" t="s">
        <v>248</v>
      </c>
      <c r="E26" s="123">
        <v>43921176</v>
      </c>
      <c r="F26" s="177">
        <v>154272408</v>
      </c>
      <c r="G26" s="123">
        <v>50572807</v>
      </c>
      <c r="H26" s="177">
        <v>146697319</v>
      </c>
      <c r="I26" s="123">
        <f t="shared" si="0"/>
        <v>395463710</v>
      </c>
      <c r="J26" s="22"/>
    </row>
    <row r="27" spans="2:10" s="23" customFormat="1" ht="12.95" customHeight="1" x14ac:dyDescent="0.2">
      <c r="B27" s="176"/>
      <c r="C27" s="34" t="s">
        <v>12</v>
      </c>
      <c r="D27" s="14" t="s">
        <v>249</v>
      </c>
      <c r="E27" s="123">
        <v>32136177</v>
      </c>
      <c r="F27" s="177">
        <v>28824839</v>
      </c>
      <c r="G27" s="123">
        <v>37074009</v>
      </c>
      <c r="H27" s="177">
        <v>43179407</v>
      </c>
      <c r="I27" s="123">
        <f t="shared" si="0"/>
        <v>141214432</v>
      </c>
      <c r="J27" s="22"/>
    </row>
    <row r="28" spans="2:10" s="23" customFormat="1" ht="12.95" customHeight="1" x14ac:dyDescent="0.2">
      <c r="B28" s="176"/>
      <c r="C28" s="34" t="s">
        <v>87</v>
      </c>
      <c r="D28" s="14" t="s">
        <v>250</v>
      </c>
      <c r="E28" s="123">
        <v>6155587276</v>
      </c>
      <c r="F28" s="177">
        <v>5194930012</v>
      </c>
      <c r="G28" s="123">
        <v>5618909383</v>
      </c>
      <c r="H28" s="177">
        <v>4456336381</v>
      </c>
      <c r="I28" s="123">
        <f t="shared" si="0"/>
        <v>21425763052</v>
      </c>
      <c r="J28" s="22"/>
    </row>
    <row r="29" spans="2:10" s="23" customFormat="1" ht="12.95" customHeight="1" x14ac:dyDescent="0.2">
      <c r="B29" s="176"/>
      <c r="C29" s="34" t="s">
        <v>20</v>
      </c>
      <c r="D29" s="14" t="s">
        <v>251</v>
      </c>
      <c r="E29" s="113" t="s">
        <v>294</v>
      </c>
      <c r="F29" s="113" t="s">
        <v>294</v>
      </c>
      <c r="G29" s="113" t="s">
        <v>294</v>
      </c>
      <c r="H29" s="177" t="s">
        <v>294</v>
      </c>
      <c r="I29" s="113">
        <f t="shared" si="0"/>
        <v>0</v>
      </c>
      <c r="J29" s="22"/>
    </row>
    <row r="30" spans="2:10" s="23" customFormat="1" ht="12.95" customHeight="1" x14ac:dyDescent="0.2">
      <c r="B30" s="176"/>
      <c r="C30" s="34" t="s">
        <v>21</v>
      </c>
      <c r="D30" s="14" t="s">
        <v>252</v>
      </c>
      <c r="E30" s="123">
        <v>142708577541</v>
      </c>
      <c r="F30" s="177">
        <v>139837943763</v>
      </c>
      <c r="G30" s="123">
        <v>112781671245</v>
      </c>
      <c r="H30" s="177">
        <v>107390373040</v>
      </c>
      <c r="I30" s="123">
        <f t="shared" si="0"/>
        <v>502718565589</v>
      </c>
      <c r="J30" s="22"/>
    </row>
    <row r="31" spans="2:10" s="23" customFormat="1" ht="12.95" customHeight="1" x14ac:dyDescent="0.2">
      <c r="B31" s="176"/>
      <c r="C31" s="34" t="s">
        <v>23</v>
      </c>
      <c r="D31" s="14" t="s">
        <v>253</v>
      </c>
      <c r="E31" s="123">
        <v>956457962</v>
      </c>
      <c r="F31" s="177">
        <v>2049588199</v>
      </c>
      <c r="G31" s="123">
        <v>2043429673</v>
      </c>
      <c r="H31" s="177">
        <v>1151702947</v>
      </c>
      <c r="I31" s="123">
        <f t="shared" si="0"/>
        <v>6201178781</v>
      </c>
      <c r="J31" s="22"/>
    </row>
    <row r="32" spans="2:10" s="23" customFormat="1" ht="12.95" customHeight="1" x14ac:dyDescent="0.2">
      <c r="B32" s="176"/>
      <c r="C32" s="34" t="s">
        <v>24</v>
      </c>
      <c r="D32" s="14" t="s">
        <v>254</v>
      </c>
      <c r="E32" s="113" t="s">
        <v>294</v>
      </c>
      <c r="F32" s="113" t="s">
        <v>294</v>
      </c>
      <c r="G32" s="113" t="s">
        <v>294</v>
      </c>
      <c r="H32" s="177" t="s">
        <v>294</v>
      </c>
      <c r="I32" s="113">
        <f t="shared" si="0"/>
        <v>0</v>
      </c>
      <c r="J32" s="22"/>
    </row>
    <row r="33" spans="2:10" s="23" customFormat="1" ht="12.95" customHeight="1" x14ac:dyDescent="0.2">
      <c r="B33" s="176"/>
      <c r="C33" s="34" t="s">
        <v>25</v>
      </c>
      <c r="D33" s="14" t="s">
        <v>255</v>
      </c>
      <c r="E33" s="113" t="s">
        <v>294</v>
      </c>
      <c r="F33" s="113" t="s">
        <v>294</v>
      </c>
      <c r="G33" s="113" t="s">
        <v>294</v>
      </c>
      <c r="H33" s="177" t="s">
        <v>294</v>
      </c>
      <c r="I33" s="113">
        <f t="shared" si="0"/>
        <v>0</v>
      </c>
      <c r="J33" s="22"/>
    </row>
    <row r="34" spans="2:10" s="23" customFormat="1" ht="12.95" customHeight="1" x14ac:dyDescent="0.2">
      <c r="B34" s="176"/>
      <c r="C34" s="34" t="s">
        <v>26</v>
      </c>
      <c r="D34" s="14" t="s">
        <v>283</v>
      </c>
      <c r="E34" s="113" t="s">
        <v>294</v>
      </c>
      <c r="F34" s="113" t="s">
        <v>294</v>
      </c>
      <c r="G34" s="113" t="s">
        <v>294</v>
      </c>
      <c r="H34" s="177" t="s">
        <v>294</v>
      </c>
      <c r="I34" s="113">
        <f t="shared" si="0"/>
        <v>0</v>
      </c>
      <c r="J34" s="22"/>
    </row>
    <row r="35" spans="2:10" s="23" customFormat="1" ht="12.95" customHeight="1" x14ac:dyDescent="0.2">
      <c r="B35" s="176"/>
      <c r="C35" s="34" t="s">
        <v>27</v>
      </c>
      <c r="D35" s="14" t="s">
        <v>256</v>
      </c>
      <c r="E35" s="123">
        <v>18248350283</v>
      </c>
      <c r="F35" s="177">
        <v>15205917358</v>
      </c>
      <c r="G35" s="123">
        <v>10788257324</v>
      </c>
      <c r="H35" s="177">
        <v>35408186475</v>
      </c>
      <c r="I35" s="123">
        <f t="shared" si="0"/>
        <v>79650711440</v>
      </c>
      <c r="J35" s="22"/>
    </row>
    <row r="36" spans="2:10" s="23" customFormat="1" ht="12.95" customHeight="1" x14ac:dyDescent="0.2">
      <c r="B36" s="176"/>
      <c r="C36" s="34" t="s">
        <v>162</v>
      </c>
      <c r="D36" s="138" t="s">
        <v>257</v>
      </c>
      <c r="E36" s="123">
        <v>652500</v>
      </c>
      <c r="F36" s="177">
        <v>652500</v>
      </c>
      <c r="G36" s="123">
        <v>635000</v>
      </c>
      <c r="H36" s="177">
        <v>402500</v>
      </c>
      <c r="I36" s="123">
        <f t="shared" si="0"/>
        <v>2342500</v>
      </c>
      <c r="J36" s="22"/>
    </row>
    <row r="37" spans="2:10" s="32" customFormat="1" ht="12.95" customHeight="1" x14ac:dyDescent="0.15">
      <c r="B37" s="170" t="s">
        <v>258</v>
      </c>
      <c r="C37" s="91" t="s">
        <v>259</v>
      </c>
      <c r="D37" s="92"/>
      <c r="E37" s="178">
        <f>E7-E8</f>
        <v>10157992345</v>
      </c>
      <c r="F37" s="178">
        <f>F7-F8</f>
        <v>16231353614</v>
      </c>
      <c r="G37" s="178">
        <f>G7-G8</f>
        <v>-2117017394</v>
      </c>
      <c r="H37" s="178">
        <f>H7-H8</f>
        <v>22109592670</v>
      </c>
      <c r="I37" s="178">
        <f t="shared" si="0"/>
        <v>46381921235</v>
      </c>
      <c r="J37" s="179"/>
    </row>
    <row r="38" spans="2:10" s="32" customFormat="1" ht="12.95" customHeight="1" x14ac:dyDescent="0.15">
      <c r="B38" s="170" t="s">
        <v>129</v>
      </c>
      <c r="C38" s="91" t="s">
        <v>260</v>
      </c>
      <c r="D38" s="92"/>
      <c r="E38" s="178">
        <f>E39+E45+E49+E57+E67</f>
        <v>36777743884</v>
      </c>
      <c r="F38" s="178">
        <f>F39+F45+F49+F57+F67</f>
        <v>-50443808685</v>
      </c>
      <c r="G38" s="178">
        <f>G39+G45+G49+G57+G67</f>
        <v>434264650262</v>
      </c>
      <c r="H38" s="178">
        <f>H39+H45+H49+H57+H67</f>
        <v>2954030288</v>
      </c>
      <c r="I38" s="178">
        <f t="shared" si="0"/>
        <v>423552615749</v>
      </c>
      <c r="J38" s="179"/>
    </row>
    <row r="39" spans="2:10" s="23" customFormat="1" ht="12.95" customHeight="1" x14ac:dyDescent="0.15">
      <c r="B39" s="173"/>
      <c r="C39" s="94" t="s">
        <v>116</v>
      </c>
      <c r="D39" s="94"/>
      <c r="E39" s="180">
        <f>SUM(E40:E44)</f>
        <v>29068099255</v>
      </c>
      <c r="F39" s="180">
        <f>SUM(F40:F44)</f>
        <v>26763125975</v>
      </c>
      <c r="G39" s="180">
        <f>SUM(G40:G44)</f>
        <v>31106177704</v>
      </c>
      <c r="H39" s="180">
        <f>SUM(H40:H44)</f>
        <v>19083909007</v>
      </c>
      <c r="I39" s="180">
        <f t="shared" si="0"/>
        <v>106021311941</v>
      </c>
      <c r="J39" s="22"/>
    </row>
    <row r="40" spans="2:10" s="23" customFormat="1" ht="12.95" customHeight="1" x14ac:dyDescent="0.2">
      <c r="B40" s="181"/>
      <c r="C40" s="80" t="s">
        <v>115</v>
      </c>
      <c r="D40" s="14" t="s">
        <v>261</v>
      </c>
      <c r="E40" s="123">
        <v>11820340711</v>
      </c>
      <c r="F40" s="115">
        <v>11881939329</v>
      </c>
      <c r="G40" s="123">
        <v>12069138153</v>
      </c>
      <c r="H40" s="115">
        <v>15211070027</v>
      </c>
      <c r="I40" s="123">
        <f>SUM(E40:H40)</f>
        <v>50982488220</v>
      </c>
      <c r="J40" s="22"/>
    </row>
    <row r="41" spans="2:10" s="23" customFormat="1" ht="12.95" customHeight="1" x14ac:dyDescent="0.2">
      <c r="B41" s="181"/>
      <c r="C41" s="80" t="s">
        <v>1</v>
      </c>
      <c r="D41" s="138" t="s">
        <v>262</v>
      </c>
      <c r="E41" s="123">
        <v>6017347819</v>
      </c>
      <c r="F41" s="115">
        <v>1275879814</v>
      </c>
      <c r="G41" s="123">
        <v>2420112585</v>
      </c>
      <c r="H41" s="115">
        <v>1527031727</v>
      </c>
      <c r="I41" s="123">
        <f t="shared" si="0"/>
        <v>11240371945</v>
      </c>
      <c r="J41" s="22"/>
    </row>
    <row r="42" spans="2:10" s="23" customFormat="1" ht="12.95" customHeight="1" x14ac:dyDescent="0.2">
      <c r="B42" s="181"/>
      <c r="C42" s="80" t="s">
        <v>13</v>
      </c>
      <c r="D42" s="138" t="s">
        <v>148</v>
      </c>
      <c r="E42" s="113">
        <v>20842532</v>
      </c>
      <c r="F42" s="113" t="s">
        <v>294</v>
      </c>
      <c r="G42" s="113" t="s">
        <v>294</v>
      </c>
      <c r="H42" s="115">
        <v>1656790073</v>
      </c>
      <c r="I42" s="113">
        <f t="shared" si="0"/>
        <v>1677632605</v>
      </c>
      <c r="J42" s="22"/>
    </row>
    <row r="43" spans="2:10" s="23" customFormat="1" ht="12.95" customHeight="1" x14ac:dyDescent="0.2">
      <c r="B43" s="181"/>
      <c r="C43" s="80" t="s">
        <v>2</v>
      </c>
      <c r="D43" s="138" t="s">
        <v>196</v>
      </c>
      <c r="E43" s="113" t="s">
        <v>294</v>
      </c>
      <c r="F43" s="113" t="s">
        <v>294</v>
      </c>
      <c r="G43" s="113" t="s">
        <v>294</v>
      </c>
      <c r="H43" s="113" t="s">
        <v>294</v>
      </c>
      <c r="I43" s="113">
        <f t="shared" si="0"/>
        <v>0</v>
      </c>
      <c r="J43" s="22"/>
    </row>
    <row r="44" spans="2:10" s="23" customFormat="1" ht="12.95" customHeight="1" x14ac:dyDescent="0.2">
      <c r="B44" s="181"/>
      <c r="C44" s="80" t="s">
        <v>3</v>
      </c>
      <c r="D44" s="138" t="s">
        <v>263</v>
      </c>
      <c r="E44" s="123">
        <v>11209568193</v>
      </c>
      <c r="F44" s="115">
        <v>13605306832</v>
      </c>
      <c r="G44" s="123">
        <v>16616926966</v>
      </c>
      <c r="H44" s="115">
        <v>689017180</v>
      </c>
      <c r="I44" s="123">
        <f t="shared" si="0"/>
        <v>42120819171</v>
      </c>
      <c r="J44" s="22"/>
    </row>
    <row r="45" spans="2:10" s="23" customFormat="1" ht="12.95" customHeight="1" x14ac:dyDescent="0.15">
      <c r="B45" s="173"/>
      <c r="C45" s="94" t="s">
        <v>264</v>
      </c>
      <c r="D45" s="94"/>
      <c r="E45" s="180">
        <f>-SUM(E46:E48)</f>
        <v>-14653169941</v>
      </c>
      <c r="F45" s="180">
        <f>-SUM(F46:F48)</f>
        <v>-28765123727</v>
      </c>
      <c r="G45" s="180">
        <f>-SUM(G46:G48)</f>
        <v>4495419512</v>
      </c>
      <c r="H45" s="180">
        <f>-SUM(H46:H48)</f>
        <v>-3100187514</v>
      </c>
      <c r="I45" s="180">
        <f t="shared" si="0"/>
        <v>-42023061670</v>
      </c>
      <c r="J45" s="22"/>
    </row>
    <row r="46" spans="2:10" s="23" customFormat="1" ht="12.95" customHeight="1" x14ac:dyDescent="0.2">
      <c r="B46" s="181"/>
      <c r="C46" s="80" t="s">
        <v>115</v>
      </c>
      <c r="D46" s="14" t="s">
        <v>184</v>
      </c>
      <c r="E46" s="123">
        <v>2295955576</v>
      </c>
      <c r="F46" s="115">
        <v>1654237937</v>
      </c>
      <c r="G46" s="123">
        <v>1742487229</v>
      </c>
      <c r="H46" s="115">
        <v>-3492533114</v>
      </c>
      <c r="I46" s="123">
        <f t="shared" si="0"/>
        <v>2200147628</v>
      </c>
      <c r="J46" s="22"/>
    </row>
    <row r="47" spans="2:10" s="23" customFormat="1" ht="12.95" customHeight="1" x14ac:dyDescent="0.2">
      <c r="B47" s="181"/>
      <c r="C47" s="80" t="s">
        <v>1</v>
      </c>
      <c r="D47" s="138" t="s">
        <v>265</v>
      </c>
      <c r="E47" s="123">
        <v>84743124</v>
      </c>
      <c r="F47" s="113">
        <v>60840351</v>
      </c>
      <c r="G47" s="123">
        <v>-145583475</v>
      </c>
      <c r="H47" s="115">
        <v>39800193</v>
      </c>
      <c r="I47" s="113">
        <f t="shared" si="0"/>
        <v>39800193</v>
      </c>
      <c r="J47" s="22"/>
    </row>
    <row r="48" spans="2:10" s="23" customFormat="1" ht="12.95" customHeight="1" x14ac:dyDescent="0.2">
      <c r="B48" s="181"/>
      <c r="C48" s="80" t="s">
        <v>13</v>
      </c>
      <c r="D48" s="138" t="s">
        <v>147</v>
      </c>
      <c r="E48" s="123">
        <v>12272471241</v>
      </c>
      <c r="F48" s="115">
        <v>27050045439</v>
      </c>
      <c r="G48" s="123">
        <v>-6092323266</v>
      </c>
      <c r="H48" s="115">
        <v>6552920435</v>
      </c>
      <c r="I48" s="123">
        <f t="shared" si="0"/>
        <v>39783113849</v>
      </c>
      <c r="J48" s="22"/>
    </row>
    <row r="49" spans="2:10" s="23" customFormat="1" ht="12.95" customHeight="1" x14ac:dyDescent="0.2">
      <c r="B49" s="173"/>
      <c r="C49" s="182" t="s">
        <v>266</v>
      </c>
      <c r="D49" s="98"/>
      <c r="E49" s="180">
        <f>SUM(E50:E56)</f>
        <v>14513815185</v>
      </c>
      <c r="F49" s="180">
        <f>SUM(F50:F56)</f>
        <v>7565528198</v>
      </c>
      <c r="G49" s="180">
        <f>SUM(G50:G56)</f>
        <v>374606742098</v>
      </c>
      <c r="H49" s="180">
        <f>SUM(H50:H56)</f>
        <v>22558408951</v>
      </c>
      <c r="I49" s="180">
        <f t="shared" si="0"/>
        <v>419244494432</v>
      </c>
      <c r="J49" s="183"/>
    </row>
    <row r="50" spans="2:10" s="23" customFormat="1" ht="12.95" customHeight="1" x14ac:dyDescent="0.2">
      <c r="B50" s="181"/>
      <c r="C50" s="80" t="s">
        <v>115</v>
      </c>
      <c r="D50" s="138" t="s">
        <v>143</v>
      </c>
      <c r="E50" s="123">
        <v>11108241551</v>
      </c>
      <c r="F50" s="184">
        <v>4343577953</v>
      </c>
      <c r="G50" s="123">
        <v>14465502005</v>
      </c>
      <c r="H50" s="115">
        <v>20084989824</v>
      </c>
      <c r="I50" s="123">
        <f t="shared" si="0"/>
        <v>50002311333</v>
      </c>
      <c r="J50" s="183"/>
    </row>
    <row r="51" spans="2:10" s="23" customFormat="1" ht="12.95" customHeight="1" x14ac:dyDescent="0.2">
      <c r="B51" s="181"/>
      <c r="C51" s="80" t="s">
        <v>1</v>
      </c>
      <c r="D51" s="138" t="s">
        <v>267</v>
      </c>
      <c r="E51" s="123">
        <v>100877650</v>
      </c>
      <c r="F51" s="184">
        <v>51444369</v>
      </c>
      <c r="G51" s="123">
        <v>85942364</v>
      </c>
      <c r="H51" s="115">
        <v>194829665</v>
      </c>
      <c r="I51" s="123">
        <f t="shared" si="0"/>
        <v>433094048</v>
      </c>
      <c r="J51" s="183"/>
    </row>
    <row r="52" spans="2:10" s="23" customFormat="1" ht="12.95" customHeight="1" x14ac:dyDescent="0.2">
      <c r="B52" s="181"/>
      <c r="C52" s="80" t="s">
        <v>13</v>
      </c>
      <c r="D52" s="138" t="s">
        <v>158</v>
      </c>
      <c r="E52" s="113" t="s">
        <v>294</v>
      </c>
      <c r="F52" s="115">
        <v>7888714</v>
      </c>
      <c r="G52" s="113" t="s">
        <v>294</v>
      </c>
      <c r="H52" s="113">
        <v>7888714</v>
      </c>
      <c r="I52" s="113">
        <f t="shared" si="0"/>
        <v>15777428</v>
      </c>
      <c r="J52" s="183"/>
    </row>
    <row r="53" spans="2:10" s="23" customFormat="1" ht="12.95" customHeight="1" x14ac:dyDescent="0.2">
      <c r="B53" s="181"/>
      <c r="C53" s="80" t="s">
        <v>2</v>
      </c>
      <c r="D53" s="138" t="s">
        <v>298</v>
      </c>
      <c r="E53" s="113" t="s">
        <v>294</v>
      </c>
      <c r="F53" s="113" t="s">
        <v>294</v>
      </c>
      <c r="G53" s="113" t="s">
        <v>294</v>
      </c>
      <c r="H53" s="113" t="s">
        <v>294</v>
      </c>
      <c r="I53" s="113">
        <f t="shared" si="0"/>
        <v>0</v>
      </c>
      <c r="J53" s="183"/>
    </row>
    <row r="54" spans="2:10" s="23" customFormat="1" ht="12.95" customHeight="1" x14ac:dyDescent="0.2">
      <c r="B54" s="181"/>
      <c r="C54" s="80" t="s">
        <v>3</v>
      </c>
      <c r="D54" s="138" t="s">
        <v>299</v>
      </c>
      <c r="E54" s="113" t="s">
        <v>294</v>
      </c>
      <c r="F54" s="113" t="s">
        <v>294</v>
      </c>
      <c r="G54" s="113" t="s">
        <v>294</v>
      </c>
      <c r="H54" s="113" t="s">
        <v>294</v>
      </c>
      <c r="I54" s="113">
        <f t="shared" si="0"/>
        <v>0</v>
      </c>
      <c r="J54" s="183"/>
    </row>
    <row r="55" spans="2:10" s="23" customFormat="1" ht="12.95" customHeight="1" x14ac:dyDescent="0.15">
      <c r="B55" s="181"/>
      <c r="C55" s="80" t="s">
        <v>4</v>
      </c>
      <c r="D55" s="31" t="s">
        <v>302</v>
      </c>
      <c r="E55" s="113" t="s">
        <v>294</v>
      </c>
      <c r="F55" s="113" t="s">
        <v>294</v>
      </c>
      <c r="G55" s="123">
        <v>355875787725</v>
      </c>
      <c r="H55" s="115">
        <v>-598000000</v>
      </c>
      <c r="I55" s="123">
        <f t="shared" si="0"/>
        <v>355277787725</v>
      </c>
      <c r="J55" s="183"/>
    </row>
    <row r="56" spans="2:10" s="23" customFormat="1" ht="12.95" customHeight="1" x14ac:dyDescent="0.2">
      <c r="B56" s="181"/>
      <c r="C56" s="80" t="s">
        <v>16</v>
      </c>
      <c r="D56" s="138" t="s">
        <v>268</v>
      </c>
      <c r="E56" s="123">
        <v>3304695984</v>
      </c>
      <c r="F56" s="185">
        <v>3162617162</v>
      </c>
      <c r="G56" s="123">
        <v>4179510004</v>
      </c>
      <c r="H56" s="115">
        <v>2868700748</v>
      </c>
      <c r="I56" s="123">
        <f>SUM(E56:H56)</f>
        <v>13515523898</v>
      </c>
      <c r="J56" s="183"/>
    </row>
    <row r="57" spans="2:10" s="187" customFormat="1" ht="12.95" customHeight="1" x14ac:dyDescent="0.2">
      <c r="B57" s="173"/>
      <c r="C57" s="182" t="s">
        <v>269</v>
      </c>
      <c r="D57" s="94"/>
      <c r="E57" s="186">
        <f>-SUM(E58:E66)</f>
        <v>-8088468327</v>
      </c>
      <c r="F57" s="186">
        <f>-SUM(F58:F66)</f>
        <v>-50800700659</v>
      </c>
      <c r="G57" s="186">
        <f>-SUM(G58:G66)</f>
        <v>814137670</v>
      </c>
      <c r="H57" s="186">
        <f>-SUM(H58:H66)</f>
        <v>-14681464692</v>
      </c>
      <c r="I57" s="186">
        <f t="shared" si="0"/>
        <v>-72756496008</v>
      </c>
      <c r="J57" s="31"/>
    </row>
    <row r="58" spans="2:10" s="187" customFormat="1" ht="12.95" customHeight="1" x14ac:dyDescent="0.2">
      <c r="B58" s="181"/>
      <c r="C58" s="80" t="s">
        <v>115</v>
      </c>
      <c r="D58" s="138" t="s">
        <v>270</v>
      </c>
      <c r="E58" s="123">
        <v>7139146127</v>
      </c>
      <c r="F58" s="115">
        <v>47314657424</v>
      </c>
      <c r="G58" s="123">
        <v>-1889245670</v>
      </c>
      <c r="H58" s="115">
        <v>1749821134</v>
      </c>
      <c r="I58" s="123">
        <f t="shared" si="0"/>
        <v>54314379015</v>
      </c>
      <c r="J58" s="31"/>
    </row>
    <row r="59" spans="2:10" s="187" customFormat="1" ht="12.95" customHeight="1" x14ac:dyDescent="0.2">
      <c r="B59" s="181"/>
      <c r="C59" s="80" t="s">
        <v>1</v>
      </c>
      <c r="D59" s="138" t="s">
        <v>159</v>
      </c>
      <c r="E59" s="113" t="s">
        <v>294</v>
      </c>
      <c r="F59" s="113" t="s">
        <v>294</v>
      </c>
      <c r="G59" s="113" t="s">
        <v>294</v>
      </c>
      <c r="H59" s="115" t="s">
        <v>294</v>
      </c>
      <c r="I59" s="113">
        <f t="shared" si="0"/>
        <v>0</v>
      </c>
      <c r="J59" s="31"/>
    </row>
    <row r="60" spans="2:10" s="187" customFormat="1" ht="12.95" customHeight="1" x14ac:dyDescent="0.2">
      <c r="B60" s="181"/>
      <c r="C60" s="80" t="s">
        <v>13</v>
      </c>
      <c r="D60" s="138" t="s">
        <v>271</v>
      </c>
      <c r="E60" s="123">
        <v>469000000</v>
      </c>
      <c r="F60" s="115">
        <v>589209000</v>
      </c>
      <c r="G60" s="123">
        <v>519000000</v>
      </c>
      <c r="H60" s="115">
        <v>545000000</v>
      </c>
      <c r="I60" s="123">
        <f t="shared" si="0"/>
        <v>2122209000</v>
      </c>
      <c r="J60" s="31"/>
    </row>
    <row r="61" spans="2:10" s="187" customFormat="1" ht="12.95" customHeight="1" x14ac:dyDescent="0.2">
      <c r="B61" s="181"/>
      <c r="C61" s="80" t="s">
        <v>2</v>
      </c>
      <c r="D61" s="138" t="s">
        <v>149</v>
      </c>
      <c r="E61" s="115">
        <v>41159</v>
      </c>
      <c r="F61" s="115">
        <v>1189660</v>
      </c>
      <c r="G61" s="123">
        <v>2508806</v>
      </c>
      <c r="H61" s="115">
        <v>204551403</v>
      </c>
      <c r="I61" s="115">
        <f t="shared" si="0"/>
        <v>208291028</v>
      </c>
      <c r="J61" s="31"/>
    </row>
    <row r="62" spans="2:10" s="187" customFormat="1" ht="12.95" customHeight="1" x14ac:dyDescent="0.2">
      <c r="B62" s="181"/>
      <c r="C62" s="80" t="s">
        <v>3</v>
      </c>
      <c r="D62" s="138" t="s">
        <v>150</v>
      </c>
      <c r="E62" s="113" t="s">
        <v>294</v>
      </c>
      <c r="F62" s="113" t="s">
        <v>294</v>
      </c>
      <c r="G62" s="113" t="s">
        <v>294</v>
      </c>
      <c r="H62" s="113" t="s">
        <v>294</v>
      </c>
      <c r="I62" s="113">
        <f t="shared" si="0"/>
        <v>0</v>
      </c>
      <c r="J62" s="31"/>
    </row>
    <row r="63" spans="2:10" s="187" customFormat="1" ht="12.95" customHeight="1" x14ac:dyDescent="0.2">
      <c r="B63" s="181"/>
      <c r="C63" s="80" t="s">
        <v>4</v>
      </c>
      <c r="D63" s="138" t="s">
        <v>187</v>
      </c>
      <c r="E63" s="113" t="s">
        <v>294</v>
      </c>
      <c r="F63" s="113" t="s">
        <v>294</v>
      </c>
      <c r="G63" s="113" t="s">
        <v>294</v>
      </c>
      <c r="H63" s="113" t="s">
        <v>294</v>
      </c>
      <c r="I63" s="113">
        <f t="shared" si="0"/>
        <v>0</v>
      </c>
      <c r="J63" s="31"/>
    </row>
    <row r="64" spans="2:10" s="187" customFormat="1" ht="12.95" customHeight="1" x14ac:dyDescent="0.2">
      <c r="B64" s="181"/>
      <c r="C64" s="80" t="s">
        <v>16</v>
      </c>
      <c r="D64" s="138" t="s">
        <v>155</v>
      </c>
      <c r="E64" s="113" t="s">
        <v>294</v>
      </c>
      <c r="F64" s="113" t="s">
        <v>294</v>
      </c>
      <c r="G64" s="113" t="s">
        <v>294</v>
      </c>
      <c r="H64" s="113" t="s">
        <v>294</v>
      </c>
      <c r="I64" s="113">
        <f t="shared" si="0"/>
        <v>0</v>
      </c>
      <c r="J64" s="31"/>
    </row>
    <row r="65" spans="2:11" s="187" customFormat="1" ht="12.95" customHeight="1" x14ac:dyDescent="0.2">
      <c r="B65" s="181"/>
      <c r="C65" s="80" t="s">
        <v>17</v>
      </c>
      <c r="D65" s="138" t="s">
        <v>122</v>
      </c>
      <c r="E65" s="123">
        <v>32771613</v>
      </c>
      <c r="F65" s="115">
        <v>2826516979</v>
      </c>
      <c r="G65" s="123">
        <v>23700754</v>
      </c>
      <c r="H65" s="115">
        <v>11987265668</v>
      </c>
      <c r="I65" s="123">
        <f t="shared" si="0"/>
        <v>14870255014</v>
      </c>
      <c r="J65" s="31"/>
    </row>
    <row r="66" spans="2:11" s="187" customFormat="1" ht="12.95" customHeight="1" x14ac:dyDescent="0.2">
      <c r="B66" s="181"/>
      <c r="C66" s="80" t="s">
        <v>18</v>
      </c>
      <c r="D66" s="187" t="s">
        <v>154</v>
      </c>
      <c r="E66" s="123">
        <v>447509428</v>
      </c>
      <c r="F66" s="115">
        <v>69127596</v>
      </c>
      <c r="G66" s="123">
        <v>529898440</v>
      </c>
      <c r="H66" s="115">
        <v>194826487</v>
      </c>
      <c r="I66" s="123">
        <f t="shared" si="0"/>
        <v>1241361951</v>
      </c>
      <c r="J66" s="31"/>
      <c r="K66" s="138"/>
    </row>
    <row r="67" spans="2:11" s="189" customFormat="1" ht="12.75" customHeight="1" x14ac:dyDescent="0.2">
      <c r="B67" s="173"/>
      <c r="C67" s="182" t="s">
        <v>272</v>
      </c>
      <c r="D67" s="94"/>
      <c r="E67" s="186">
        <f>SUM(E68:E76)</f>
        <v>15937467712</v>
      </c>
      <c r="F67" s="186">
        <f>SUM(F68:F76)</f>
        <v>-5206638472</v>
      </c>
      <c r="G67" s="186">
        <f>SUM(G68:G76)</f>
        <v>23242173278</v>
      </c>
      <c r="H67" s="186">
        <v>-20906635464</v>
      </c>
      <c r="I67" s="186">
        <f>SUM(E67:H67)</f>
        <v>13066367054</v>
      </c>
      <c r="J67" s="188"/>
    </row>
    <row r="68" spans="2:11" s="189" customFormat="1" ht="12.75" customHeight="1" x14ac:dyDescent="0.2">
      <c r="B68" s="181"/>
      <c r="C68" s="176" t="s">
        <v>15</v>
      </c>
      <c r="D68" s="187" t="s">
        <v>273</v>
      </c>
      <c r="E68" s="123">
        <v>11680955143</v>
      </c>
      <c r="F68" s="123">
        <v>5231065266</v>
      </c>
      <c r="G68" s="123">
        <v>17583250406</v>
      </c>
      <c r="H68" s="123">
        <v>-8172012759</v>
      </c>
      <c r="I68" s="123">
        <f t="shared" si="0"/>
        <v>26323258056</v>
      </c>
      <c r="J68" s="188"/>
    </row>
    <row r="69" spans="2:11" s="189" customFormat="1" ht="12.75" customHeight="1" x14ac:dyDescent="0.2">
      <c r="B69" s="181"/>
      <c r="C69" s="176" t="s">
        <v>1</v>
      </c>
      <c r="D69" s="31" t="s">
        <v>274</v>
      </c>
      <c r="E69" s="123">
        <v>-7337583787</v>
      </c>
      <c r="F69" s="123">
        <v>-8978383038</v>
      </c>
      <c r="G69" s="123">
        <v>5847821543</v>
      </c>
      <c r="H69" s="123">
        <v>-4473643020</v>
      </c>
      <c r="I69" s="123">
        <f t="shared" si="0"/>
        <v>-14941788302</v>
      </c>
      <c r="J69" s="188"/>
    </row>
    <row r="70" spans="2:11" s="189" customFormat="1" ht="12.75" customHeight="1" x14ac:dyDescent="0.2">
      <c r="B70" s="181"/>
      <c r="C70" s="176" t="s">
        <v>13</v>
      </c>
      <c r="D70" s="31" t="s">
        <v>182</v>
      </c>
      <c r="E70" s="113" t="s">
        <v>294</v>
      </c>
      <c r="F70" s="113" t="s">
        <v>294</v>
      </c>
      <c r="G70" s="113" t="s">
        <v>294</v>
      </c>
      <c r="H70" s="115">
        <v>632906524</v>
      </c>
      <c r="I70" s="113">
        <f t="shared" si="0"/>
        <v>632906524</v>
      </c>
      <c r="J70" s="188"/>
    </row>
    <row r="71" spans="2:11" s="189" customFormat="1" ht="12.75" customHeight="1" x14ac:dyDescent="0.2">
      <c r="B71" s="181"/>
      <c r="C71" s="176" t="s">
        <v>2</v>
      </c>
      <c r="D71" s="31" t="s">
        <v>183</v>
      </c>
      <c r="E71" s="113" t="s">
        <v>294</v>
      </c>
      <c r="F71" s="123">
        <v>-341985646</v>
      </c>
      <c r="G71" s="113" t="s">
        <v>294</v>
      </c>
      <c r="H71" s="113" t="s">
        <v>294</v>
      </c>
      <c r="I71" s="123">
        <f t="shared" si="0"/>
        <v>-341985646</v>
      </c>
      <c r="J71" s="188"/>
    </row>
    <row r="72" spans="2:11" s="189" customFormat="1" ht="12.75" customHeight="1" x14ac:dyDescent="0.2">
      <c r="B72" s="181"/>
      <c r="C72" s="176" t="s">
        <v>3</v>
      </c>
      <c r="D72" s="62" t="s">
        <v>275</v>
      </c>
      <c r="E72" s="113" t="s">
        <v>294</v>
      </c>
      <c r="F72" s="113" t="s">
        <v>294</v>
      </c>
      <c r="G72" s="113" t="s">
        <v>294</v>
      </c>
      <c r="H72" s="123">
        <v>-8893886209</v>
      </c>
      <c r="I72" s="123">
        <f t="shared" si="0"/>
        <v>-8893886209</v>
      </c>
      <c r="J72" s="188"/>
    </row>
    <row r="73" spans="2:11" s="189" customFormat="1" ht="12.75" customHeight="1" x14ac:dyDescent="0.2">
      <c r="B73" s="181"/>
      <c r="C73" s="176" t="s">
        <v>4</v>
      </c>
      <c r="D73" s="62" t="s">
        <v>276</v>
      </c>
      <c r="E73" s="113" t="s">
        <v>294</v>
      </c>
      <c r="F73" s="123">
        <v>-1250322564</v>
      </c>
      <c r="G73" s="113" t="s">
        <v>294</v>
      </c>
      <c r="H73" s="113">
        <v>0</v>
      </c>
      <c r="I73" s="123">
        <f t="shared" si="0"/>
        <v>-1250322564</v>
      </c>
      <c r="J73" s="188"/>
    </row>
    <row r="74" spans="2:11" s="189" customFormat="1" ht="12.75" customHeight="1" x14ac:dyDescent="0.2">
      <c r="B74" s="181"/>
      <c r="C74" s="176" t="s">
        <v>16</v>
      </c>
      <c r="D74" s="21" t="s">
        <v>277</v>
      </c>
      <c r="E74" s="113" t="s">
        <v>294</v>
      </c>
      <c r="F74" s="113" t="s">
        <v>294</v>
      </c>
      <c r="G74" s="113" t="s">
        <v>294</v>
      </c>
      <c r="H74" s="113">
        <v>0</v>
      </c>
      <c r="I74" s="113">
        <f t="shared" si="0"/>
        <v>0</v>
      </c>
      <c r="J74" s="188"/>
    </row>
    <row r="75" spans="2:11" s="189" customFormat="1" ht="12.75" customHeight="1" x14ac:dyDescent="0.2">
      <c r="B75" s="181"/>
      <c r="C75" s="176" t="s">
        <v>17</v>
      </c>
      <c r="D75" s="21" t="s">
        <v>301</v>
      </c>
      <c r="E75" s="113">
        <v>11594096356</v>
      </c>
      <c r="F75" s="113">
        <v>132987510</v>
      </c>
      <c r="G75" s="113" t="s">
        <v>294</v>
      </c>
      <c r="H75" s="113" t="s">
        <v>294</v>
      </c>
      <c r="I75" s="113">
        <f t="shared" si="0"/>
        <v>11727083866</v>
      </c>
      <c r="J75" s="188"/>
    </row>
    <row r="76" spans="2:11" s="189" customFormat="1" ht="12.75" customHeight="1" x14ac:dyDescent="0.2">
      <c r="B76" s="181"/>
      <c r="C76" s="176" t="s">
        <v>18</v>
      </c>
      <c r="D76" s="21" t="s">
        <v>278</v>
      </c>
      <c r="E76" s="113" t="s">
        <v>294</v>
      </c>
      <c r="F76" s="113" t="s">
        <v>294</v>
      </c>
      <c r="G76" s="123">
        <v>-188898671</v>
      </c>
      <c r="H76" s="113">
        <v>0</v>
      </c>
      <c r="I76" s="123">
        <f t="shared" si="0"/>
        <v>-188898671</v>
      </c>
      <c r="J76" s="188"/>
    </row>
    <row r="77" spans="2:11" s="32" customFormat="1" ht="12.95" customHeight="1" x14ac:dyDescent="0.15">
      <c r="B77" s="170" t="s">
        <v>130</v>
      </c>
      <c r="C77" s="91" t="s">
        <v>279</v>
      </c>
      <c r="D77" s="92"/>
      <c r="E77" s="171">
        <f>E37+E38</f>
        <v>46935736229</v>
      </c>
      <c r="F77" s="171">
        <f>F37+F38</f>
        <v>-34212455071</v>
      </c>
      <c r="G77" s="171">
        <f>G37+G38</f>
        <v>432147632868</v>
      </c>
      <c r="H77" s="171">
        <f>H37+H38</f>
        <v>25063622958</v>
      </c>
      <c r="I77" s="171">
        <f t="shared" si="0"/>
        <v>469934536984</v>
      </c>
      <c r="J77" s="179"/>
    </row>
    <row r="78" spans="2:11" s="23" customFormat="1" ht="12.95" customHeight="1" x14ac:dyDescent="0.15">
      <c r="B78" s="170" t="s">
        <v>280</v>
      </c>
      <c r="C78" s="91" t="s">
        <v>29</v>
      </c>
      <c r="D78" s="91"/>
      <c r="E78" s="171">
        <v>-5467106215</v>
      </c>
      <c r="F78" s="171">
        <v>2331321596</v>
      </c>
      <c r="G78" s="171">
        <v>84823222389</v>
      </c>
      <c r="H78" s="171">
        <v>28185606867</v>
      </c>
      <c r="I78" s="171">
        <f t="shared" si="0"/>
        <v>109873044637</v>
      </c>
      <c r="J78" s="22"/>
    </row>
    <row r="79" spans="2:11" s="32" customFormat="1" ht="12.95" customHeight="1" x14ac:dyDescent="0.15">
      <c r="B79" s="170" t="s">
        <v>132</v>
      </c>
      <c r="C79" s="91" t="s">
        <v>281</v>
      </c>
      <c r="D79" s="92"/>
      <c r="E79" s="171">
        <f>E77-E78</f>
        <v>52402842444</v>
      </c>
      <c r="F79" s="171">
        <f>F77-F78</f>
        <v>-36543776667</v>
      </c>
      <c r="G79" s="171">
        <f>G77-G78</f>
        <v>347324410479</v>
      </c>
      <c r="H79" s="171">
        <f>H77-H78</f>
        <v>-3121983909</v>
      </c>
      <c r="I79" s="171">
        <f t="shared" si="0"/>
        <v>360061492347</v>
      </c>
      <c r="J79" s="179"/>
    </row>
    <row r="80" spans="2:11" s="47" customFormat="1" ht="9.75" customHeight="1" x14ac:dyDescent="0.2">
      <c r="B80" s="190"/>
      <c r="C80" s="137"/>
      <c r="D80" s="191"/>
      <c r="E80" s="192"/>
      <c r="F80" s="192"/>
      <c r="G80" s="192"/>
      <c r="H80" s="19"/>
      <c r="I80" s="193"/>
      <c r="J80" s="46"/>
    </row>
    <row r="81" spans="2:10" s="47" customFormat="1" ht="15" customHeight="1" x14ac:dyDescent="0.2">
      <c r="B81" s="194"/>
      <c r="C81" s="42"/>
      <c r="D81" s="43"/>
      <c r="E81" s="19"/>
      <c r="F81" s="19"/>
      <c r="G81" s="19"/>
      <c r="H81" s="19"/>
      <c r="I81" s="193"/>
      <c r="J81" s="46"/>
    </row>
    <row r="82" spans="2:10" x14ac:dyDescent="0.2">
      <c r="D82" s="68"/>
    </row>
    <row r="84" spans="2:10" x14ac:dyDescent="0.2">
      <c r="D84" s="62"/>
    </row>
  </sheetData>
  <mergeCells count="3">
    <mergeCell ref="B2:I2"/>
    <mergeCell ref="B3:I3"/>
    <mergeCell ref="B4:D4"/>
  </mergeCells>
  <phoneticPr fontId="3" type="noConversion"/>
  <printOptions horizontalCentered="1"/>
  <pageMargins left="0.19685039370078741" right="0.15748031496062992" top="0.43307086614173229" bottom="0.23622047244094491" header="0.23622047244094491" footer="0.19685039370078741"/>
  <pageSetup paperSize="9" scale="10" orientation="portrait" r:id="rId1"/>
  <headerFooter alignWithMargins="0"/>
  <ignoredErrors>
    <ignoredError sqref="C40:C44 C46:C48 C58:C66 C9:C36 C50:C54 C68:C71 C72:C76 C55:C56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d39a589-8929-4c13-9d45-617460dfe223" xsi:nil="true"/>
    <lcf76f155ced4ddcb4097134ff3c332f xmlns="16ce2e47-5a90-40f0-9bc0-bfc85863fcc8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9ED0C7877EDF3F499ADF8C27FBABB325" ma:contentTypeVersion="16" ma:contentTypeDescription="새 문서를 만듭니다." ma:contentTypeScope="" ma:versionID="37c788e58f7f9e352583b7a5fc48f08f">
  <xsd:schema xmlns:xsd="http://www.w3.org/2001/XMLSchema" xmlns:xs="http://www.w3.org/2001/XMLSchema" xmlns:p="http://schemas.microsoft.com/office/2006/metadata/properties" xmlns:ns2="16ce2e47-5a90-40f0-9bc0-bfc85863fcc8" xmlns:ns3="7d39a589-8929-4c13-9d45-617460dfe223" targetNamespace="http://schemas.microsoft.com/office/2006/metadata/properties" ma:root="true" ma:fieldsID="132b6534c800473c6754703df121dc66" ns2:_="" ns3:_="">
    <xsd:import namespace="16ce2e47-5a90-40f0-9bc0-bfc85863fcc8"/>
    <xsd:import namespace="7d39a589-8929-4c13-9d45-617460dfe22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SearchProperties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e2e47-5a90-40f0-9bc0-bfc85863fcc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이미지 태그" ma:readOnly="false" ma:fieldId="{5cf76f15-5ced-4ddc-b409-7134ff3c332f}" ma:taxonomyMulti="true" ma:sspId="951e23c8-3cf6-4465-b3d7-081091b4a51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39a589-8929-4c13-9d45-617460dfe22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2573d3b7-e267-4b54-8cab-500bcf1663d1}" ma:internalName="TaxCatchAll" ma:showField="CatchAllData" ma:web="7d39a589-8929-4c13-9d45-617460dfe22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60D3B5-C47A-44F8-865F-C1CF73FCBDA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BBD3C6-70F1-41D2-9964-971AAAE03E19}">
  <ds:schemaRefs>
    <ds:schemaRef ds:uri="http://schemas.microsoft.com/office/2006/metadata/properties"/>
    <ds:schemaRef ds:uri="http://schemas.microsoft.com/office/infopath/2007/PartnerControls"/>
    <ds:schemaRef ds:uri="7d39a589-8929-4c13-9d45-617460dfe223"/>
    <ds:schemaRef ds:uri="16ce2e47-5a90-40f0-9bc0-bfc85863fcc8"/>
  </ds:schemaRefs>
</ds:datastoreItem>
</file>

<file path=customXml/itemProps3.xml><?xml version="1.0" encoding="utf-8"?>
<ds:datastoreItem xmlns:ds="http://schemas.openxmlformats.org/officeDocument/2006/customXml" ds:itemID="{E8F7214C-7CBF-49B8-ACB5-443D94CC05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ce2e47-5a90-40f0-9bc0-bfc85863fcc8"/>
    <ds:schemaRef ds:uri="7d39a589-8929-4c13-9d45-617460dfe22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91856527-a446-4990-b48e-37ca10f2ee8d}" enabled="0" method="" siteId="{91856527-a446-4990-b48e-37ca10f2ee8d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3</vt:i4>
      </vt:variant>
    </vt:vector>
  </HeadingPairs>
  <TitlesOfParts>
    <vt:vector size="11" baseType="lpstr">
      <vt:lpstr>Disclaimer</vt:lpstr>
      <vt:lpstr>The Consolidated Company</vt:lpstr>
      <vt:lpstr>Consolidated FP</vt:lpstr>
      <vt:lpstr>Consolidated IS</vt:lpstr>
      <vt:lpstr>Consolidated Sales Breakdown</vt:lpstr>
      <vt:lpstr>Consolidated Operating Cost</vt:lpstr>
      <vt:lpstr>FP</vt:lpstr>
      <vt:lpstr>IS</vt:lpstr>
      <vt:lpstr>Disclaimer!Print_Area</vt:lpstr>
      <vt:lpstr>FP!Print_Area</vt:lpstr>
      <vt:lpstr>IS!Print_Area</vt:lpstr>
    </vt:vector>
  </TitlesOfParts>
  <Company>ncsoft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hklee</dc:creator>
  <cp:lastModifiedBy>김남우(Kim Namwoo)(namkim)</cp:lastModifiedBy>
  <cp:lastPrinted>2012-08-03T05:45:04Z</cp:lastPrinted>
  <dcterms:created xsi:type="dcterms:W3CDTF">2003-04-22T01:25:52Z</dcterms:created>
  <dcterms:modified xsi:type="dcterms:W3CDTF">2026-02-10T05:35:29Z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</Properties>
</file>